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HB\ICO4MCH\RFAs\FY 2028-2030 RFA Draft Documents\"/>
    </mc:Choice>
  </mc:AlternateContent>
  <xr:revisionPtr revIDLastSave="0" documentId="13_ncr:1_{D99B0C27-FD8C-4640-BFC3-013C7503B34A}" xr6:coauthVersionLast="47" xr6:coauthVersionMax="47" xr10:uidLastSave="{00000000-0000-0000-0000-000000000000}"/>
  <workbookProtection workbookAlgorithmName="SHA-512" workbookHashValue="4JRDaoI/o4eYczXM2G9i4xZBkdnk3/5ZdVWELIVHoIV6bqfm9Js3S8eNebp+kblld5Mpu3rpiCEfKaqJr8BQNA==" workbookSaltValue="3in5uhdRtc9ZLH6a63HLCw==" workbookSpinCount="100000" lockStructure="1"/>
  <bookViews>
    <workbookView xWindow="-120" yWindow="-120" windowWidth="38640" windowHeight="21120" xr2:uid="{00000000-000D-0000-FFFF-FFFF00000000}"/>
  </bookViews>
  <sheets>
    <sheet name="REVISED CRITERIA Tool" sheetId="2" r:id="rId1"/>
  </sheets>
  <definedNames>
    <definedName name="_xlnm._FilterDatabase" localSheetId="0" hidden="1">'REVISED CRITERIA Tool'!$A$3:$S$108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8" i="2" l="1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K108" i="2"/>
  <c r="K107" i="2"/>
  <c r="H107" i="2"/>
  <c r="K106" i="2"/>
  <c r="H106" i="2"/>
  <c r="K105" i="2"/>
  <c r="H105" i="2"/>
  <c r="K104" i="2"/>
  <c r="H104" i="2"/>
  <c r="K103" i="2"/>
  <c r="H103" i="2"/>
  <c r="K102" i="2"/>
  <c r="H102" i="2"/>
  <c r="K101" i="2"/>
  <c r="H101" i="2"/>
  <c r="K100" i="2"/>
  <c r="H100" i="2"/>
  <c r="K99" i="2"/>
  <c r="H99" i="2"/>
  <c r="K98" i="2"/>
  <c r="H98" i="2"/>
  <c r="K97" i="2"/>
  <c r="H97" i="2"/>
  <c r="K96" i="2"/>
  <c r="H96" i="2"/>
  <c r="K95" i="2"/>
  <c r="H95" i="2"/>
  <c r="K94" i="2"/>
  <c r="H94" i="2"/>
  <c r="K93" i="2"/>
  <c r="H93" i="2"/>
  <c r="K92" i="2"/>
  <c r="H92" i="2"/>
  <c r="K91" i="2"/>
  <c r="H91" i="2"/>
  <c r="K90" i="2"/>
  <c r="H90" i="2"/>
  <c r="K89" i="2"/>
  <c r="H89" i="2"/>
  <c r="K88" i="2"/>
  <c r="H88" i="2"/>
  <c r="K87" i="2"/>
  <c r="H87" i="2"/>
  <c r="K86" i="2"/>
  <c r="H86" i="2"/>
  <c r="K85" i="2"/>
  <c r="H85" i="2"/>
  <c r="K84" i="2"/>
  <c r="H84" i="2"/>
  <c r="K83" i="2"/>
  <c r="H83" i="2"/>
  <c r="K82" i="2"/>
  <c r="H82" i="2"/>
  <c r="K81" i="2"/>
  <c r="H81" i="2"/>
  <c r="K80" i="2"/>
  <c r="H80" i="2"/>
  <c r="K79" i="2"/>
  <c r="H79" i="2"/>
  <c r="K78" i="2"/>
  <c r="H78" i="2"/>
  <c r="K77" i="2"/>
  <c r="H77" i="2"/>
  <c r="K76" i="2"/>
  <c r="H76" i="2"/>
  <c r="K75" i="2"/>
  <c r="H75" i="2"/>
  <c r="K74" i="2"/>
  <c r="H74" i="2"/>
  <c r="K73" i="2"/>
  <c r="H73" i="2"/>
  <c r="K72" i="2"/>
  <c r="H72" i="2"/>
  <c r="K71" i="2"/>
  <c r="H71" i="2"/>
  <c r="K70" i="2"/>
  <c r="H70" i="2"/>
  <c r="K69" i="2"/>
  <c r="K68" i="2"/>
  <c r="H68" i="2"/>
  <c r="K67" i="2"/>
  <c r="H67" i="2"/>
  <c r="K66" i="2"/>
  <c r="H66" i="2"/>
  <c r="K65" i="2"/>
  <c r="H65" i="2"/>
  <c r="K64" i="2"/>
  <c r="H64" i="2"/>
  <c r="K63" i="2"/>
  <c r="H63" i="2"/>
  <c r="K62" i="2"/>
  <c r="H62" i="2"/>
  <c r="K61" i="2"/>
  <c r="H61" i="2"/>
  <c r="K60" i="2"/>
  <c r="H60" i="2"/>
  <c r="K59" i="2"/>
  <c r="H59" i="2"/>
  <c r="K58" i="2"/>
  <c r="H58" i="2"/>
  <c r="K57" i="2"/>
  <c r="H57" i="2"/>
  <c r="K56" i="2"/>
  <c r="H56" i="2"/>
  <c r="K55" i="2"/>
  <c r="H55" i="2"/>
  <c r="K54" i="2"/>
  <c r="H54" i="2"/>
  <c r="K53" i="2"/>
  <c r="H53" i="2"/>
  <c r="K52" i="2"/>
  <c r="H52" i="2"/>
  <c r="K51" i="2"/>
  <c r="H51" i="2"/>
  <c r="K50" i="2"/>
  <c r="H50" i="2"/>
  <c r="K49" i="2"/>
  <c r="H49" i="2"/>
  <c r="K48" i="2"/>
  <c r="H48" i="2"/>
  <c r="K47" i="2"/>
  <c r="H47" i="2"/>
  <c r="K46" i="2"/>
  <c r="H46" i="2"/>
  <c r="K45" i="2"/>
  <c r="H45" i="2"/>
  <c r="K44" i="2"/>
  <c r="H44" i="2"/>
  <c r="K43" i="2"/>
  <c r="H43" i="2"/>
  <c r="K42" i="2"/>
  <c r="H42" i="2"/>
  <c r="K41" i="2"/>
  <c r="H41" i="2"/>
  <c r="K40" i="2"/>
  <c r="H40" i="2"/>
  <c r="K39" i="2"/>
  <c r="H39" i="2"/>
  <c r="K38" i="2"/>
  <c r="H38" i="2"/>
  <c r="K37" i="2"/>
  <c r="H37" i="2"/>
  <c r="K36" i="2"/>
  <c r="H36" i="2"/>
  <c r="K35" i="2"/>
  <c r="H35" i="2"/>
  <c r="K34" i="2"/>
  <c r="H34" i="2"/>
  <c r="K33" i="2"/>
  <c r="H33" i="2"/>
  <c r="K32" i="2"/>
  <c r="H32" i="2"/>
  <c r="K31" i="2"/>
  <c r="H31" i="2"/>
  <c r="K30" i="2"/>
  <c r="H30" i="2"/>
  <c r="K29" i="2"/>
  <c r="H29" i="2"/>
  <c r="K28" i="2"/>
  <c r="H28" i="2"/>
  <c r="K27" i="2"/>
  <c r="H27" i="2"/>
  <c r="K26" i="2"/>
  <c r="H26" i="2"/>
  <c r="K25" i="2"/>
  <c r="H25" i="2"/>
  <c r="K24" i="2"/>
  <c r="H24" i="2"/>
  <c r="K23" i="2"/>
  <c r="H23" i="2"/>
  <c r="K22" i="2"/>
  <c r="H22" i="2"/>
  <c r="K21" i="2"/>
  <c r="H21" i="2"/>
  <c r="K20" i="2"/>
  <c r="H20" i="2"/>
  <c r="K19" i="2"/>
  <c r="H19" i="2"/>
  <c r="K18" i="2"/>
  <c r="H18" i="2"/>
  <c r="K17" i="2"/>
  <c r="H17" i="2"/>
  <c r="K16" i="2"/>
  <c r="H16" i="2"/>
  <c r="K15" i="2"/>
  <c r="H15" i="2"/>
  <c r="K14" i="2"/>
  <c r="H14" i="2"/>
  <c r="K13" i="2"/>
  <c r="H13" i="2"/>
  <c r="K12" i="2"/>
  <c r="H12" i="2"/>
  <c r="K11" i="2"/>
  <c r="H11" i="2"/>
  <c r="K10" i="2"/>
  <c r="H10" i="2"/>
  <c r="K9" i="2"/>
  <c r="H9" i="2"/>
  <c r="S8" i="2"/>
  <c r="P8" i="2"/>
  <c r="Q8" i="2"/>
  <c r="R8" i="2"/>
  <c r="M8" i="2"/>
  <c r="N8" i="2"/>
  <c r="O8" i="2"/>
  <c r="F8" i="2"/>
  <c r="G8" i="2"/>
  <c r="H8" i="2"/>
  <c r="I8" i="2"/>
  <c r="J8" i="2"/>
  <c r="K8" i="2"/>
  <c r="L8" i="2"/>
  <c r="C8" i="2"/>
  <c r="D8" i="2"/>
  <c r="E8" i="2"/>
  <c r="O6" i="2"/>
  <c r="H6" i="2"/>
  <c r="K6" i="2"/>
  <c r="L6" i="2"/>
  <c r="E6" i="2"/>
</calcChain>
</file>

<file path=xl/sharedStrings.xml><?xml version="1.0" encoding="utf-8"?>
<sst xmlns="http://schemas.openxmlformats.org/spreadsheetml/2006/main" count="136" uniqueCount="125">
  <si>
    <t>Total</t>
  </si>
  <si>
    <t>North Carolina</t>
  </si>
  <si>
    <t>Criteria Targets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</si>
  <si>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</si>
  <si>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</si>
  <si>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</si>
  <si>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</si>
  <si>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</si>
  <si>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</si>
  <si>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</si>
  <si>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</si>
  <si>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</si>
  <si>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</si>
  <si>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</si>
  <si>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</si>
  <si>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</si>
  <si>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</si>
  <si>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</si>
  <si>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</si>
  <si>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</si>
  <si>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</si>
  <si>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</si>
  <si>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</si>
  <si>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</si>
  <si>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</si>
  <si>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</si>
  <si>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</si>
  <si>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</si>
  <si>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</si>
  <si>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</si>
  <si>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</si>
  <si>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</si>
  <si>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</si>
  <si>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</si>
  <si>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</si>
  <si>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</si>
  <si>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</si>
  <si>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</si>
  <si>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</si>
  <si>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</si>
  <si>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</si>
  <si>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</si>
  <si>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</si>
  <si>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</si>
  <si>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</si>
  <si>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</si>
  <si>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</si>
  <si>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</si>
  <si>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</si>
  <si>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</si>
  <si>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</si>
  <si>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</si>
  <si>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</si>
  <si>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</si>
  <si>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</si>
  <si>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</si>
  <si>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</si>
  <si>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</si>
  <si>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McDowell</t>
  </si>
  <si>
    <t>Macon</t>
  </si>
  <si>
    <t>Madison</t>
  </si>
  <si>
    <t>Martin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</si>
  <si>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</si>
  <si>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</si>
  <si>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</si>
  <si>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</si>
  <si>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</si>
  <si>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</si>
  <si>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</si>
  <si>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</si>
  <si>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</si>
  <si>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</si>
  <si>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</si>
  <si>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</si>
  <si>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</si>
  <si>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</si>
  <si>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</si>
  <si>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</si>
  <si>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</si>
  <si>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</si>
  <si>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</si>
  <si>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</si>
  <si>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</si>
  <si>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</si>
  <si>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</si>
  <si>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</si>
  <si>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</si>
  <si>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</si>
  <si>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</si>
  <si>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</si>
  <si>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</si>
  <si>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</si>
  <si>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</si>
  <si>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</si>
  <si>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</si>
  <si>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</si>
  <si>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</si>
  <si>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</si>
  <si>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</si>
  <si>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</si>
  <si>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</si>
  <si>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</si>
  <si>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</si>
  <si>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Number Uninsured</t>
  </si>
  <si>
    <t>Percent Uninsured</t>
  </si>
  <si>
    <t>Number in Poverty</t>
  </si>
  <si>
    <t xml:space="preserve">Total  </t>
  </si>
  <si>
    <t>Percent in Poverty</t>
  </si>
  <si>
    <t>Infant Deaths</t>
  </si>
  <si>
    <t>Infant Births</t>
  </si>
  <si>
    <t>IMR</t>
  </si>
  <si>
    <t>Ratio</t>
  </si>
  <si>
    <t>Black, Non Hispanic</t>
  </si>
  <si>
    <t>White, Non Hispanic</t>
  </si>
  <si>
    <t>Black
IMR</t>
  </si>
  <si>
    <t>White
IMR</t>
  </si>
  <si>
    <t>Multi-County Calculation</t>
  </si>
  <si>
    <t>County to be included in multi-county area
(Y=Yes, Blank=No)</t>
  </si>
  <si>
    <t>Type Y in Column B beside each county to be included in multi-county area. The total for the area will be automatically populated in Row 8 (Multi-County Calculation) and can be compared to the Criteria Targets in Row 7.</t>
  </si>
  <si>
    <t>N/A</t>
  </si>
  <si>
    <t>Infant Mortality Rate (IMR)
2022-2024</t>
  </si>
  <si>
    <t>Black: White Infant Mortality Ratio
2022-2024</t>
  </si>
  <si>
    <r>
      <t xml:space="preserve">Children &lt;19 years who are Uninsured
</t>
    </r>
    <r>
      <rPr>
        <b/>
        <sz val="10"/>
        <color rgb="FF000000"/>
        <rFont val="Calibri"/>
        <family val="2"/>
      </rPr>
      <t>2023 Small Area Health Insurance Estimates</t>
    </r>
  </si>
  <si>
    <t>Total Births 2024</t>
  </si>
  <si>
    <r>
      <t xml:space="preserve">Percent of Children &lt;5 years in Poverty
</t>
    </r>
    <r>
      <rPr>
        <b/>
        <sz val="10"/>
        <color rgb="FF000000"/>
        <rFont val="Calibri"/>
        <family val="2"/>
      </rPr>
      <t>2020-2024 American Community Survey Estimates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</si>
</sst>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2"/>
      <color theme="1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u/>
      <sz val="12"/>
      <color theme="10"/>
      <name val="Arial"/>
      <family val="2"/>
    </font>
    <font>
      <u/>
      <sz val="10"/>
      <color theme="10"/>
      <name val="Arial"/>
      <family val="2"/>
    </font>
    <font>
      <b/>
      <sz val="12"/>
      <color rgb="FFFF0000"/>
      <name val="Calibri"/>
      <family val="2"/>
    </font>
    <font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81">
    <xf numFmtId="0" fontId="0" fillId="0" borderId="0" xfId="0"/>
    <xf numFmtId="3" fontId="2" fillId="0" borderId="1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3" fontId="2" fillId="0" borderId="1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3" fontId="1" fillId="2" borderId="25" xfId="0" applyNumberFormat="1" applyFont="1" applyFill="1" applyBorder="1" applyAlignment="1">
      <alignment horizontal="center" vertical="center" wrapText="1"/>
    </xf>
    <xf numFmtId="3" fontId="2" fillId="0" borderId="25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7" xfId="0" applyFont="1" applyBorder="1" applyAlignment="1">
      <alignment vertical="center" wrapText="1"/>
    </xf>
    <xf numFmtId="3" fontId="2" fillId="0" borderId="16" xfId="0" applyNumberFormat="1" applyFont="1" applyBorder="1" applyAlignment="1">
      <alignment horizontal="center" vertical="center" wrapText="1"/>
    </xf>
    <xf numFmtId="3" fontId="2" fillId="0" borderId="17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3" fontId="2" fillId="0" borderId="37" xfId="0" applyNumberFormat="1" applyFont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3" fontId="1" fillId="2" borderId="19" xfId="0" applyNumberFormat="1" applyFont="1" applyFill="1" applyBorder="1" applyAlignment="1">
      <alignment horizontal="center" vertical="center" wrapText="1"/>
    </xf>
    <xf numFmtId="3" fontId="1" fillId="2" borderId="19" xfId="0" applyNumberFormat="1" applyFont="1" applyFill="1" applyBorder="1" applyAlignment="1">
      <alignment horizontal="center" vertical="center"/>
    </xf>
    <xf numFmtId="3" fontId="1" fillId="2" borderId="20" xfId="0" applyNumberFormat="1" applyFont="1" applyFill="1" applyBorder="1" applyAlignment="1">
      <alignment horizontal="center" vertical="center"/>
    </xf>
    <xf numFmtId="164" fontId="1" fillId="2" borderId="20" xfId="0" applyNumberFormat="1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left" vertical="center" wrapText="1"/>
    </xf>
    <xf numFmtId="3" fontId="2" fillId="4" borderId="13" xfId="0" applyNumberFormat="1" applyFont="1" applyFill="1" applyBorder="1" applyAlignment="1">
      <alignment horizontal="center" vertical="center" wrapText="1"/>
    </xf>
    <xf numFmtId="3" fontId="2" fillId="4" borderId="14" xfId="0" applyNumberFormat="1" applyFont="1" applyFill="1" applyBorder="1" applyAlignment="1">
      <alignment horizontal="center" vertical="center" wrapText="1"/>
    </xf>
    <xf numFmtId="164" fontId="4" fillId="4" borderId="14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vertical="center" wrapText="1"/>
    </xf>
    <xf numFmtId="3" fontId="2" fillId="0" borderId="13" xfId="0" applyNumberFormat="1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164" fontId="5" fillId="4" borderId="10" xfId="0" applyNumberFormat="1" applyFont="1" applyFill="1" applyBorder="1" applyAlignment="1">
      <alignment horizontal="center" vertical="center"/>
    </xf>
    <xf numFmtId="3" fontId="1" fillId="4" borderId="13" xfId="0" applyNumberFormat="1" applyFont="1" applyFill="1" applyBorder="1" applyAlignment="1">
      <alignment horizontal="center" vertical="center" wrapText="1"/>
    </xf>
    <xf numFmtId="3" fontId="1" fillId="4" borderId="26" xfId="0" applyNumberFormat="1" applyFont="1" applyFill="1" applyBorder="1" applyAlignment="1">
      <alignment horizontal="center" vertical="center" wrapText="1"/>
    </xf>
    <xf numFmtId="0" fontId="2" fillId="4" borderId="34" xfId="0" applyFont="1" applyFill="1" applyBorder="1" applyAlignment="1" applyProtection="1">
      <alignment horizontal="center" vertical="center" wrapText="1"/>
      <protection locked="0"/>
    </xf>
    <xf numFmtId="0" fontId="2" fillId="4" borderId="35" xfId="0" applyFont="1" applyFill="1" applyBorder="1" applyAlignment="1" applyProtection="1">
      <alignment horizontal="center" vertical="center" wrapText="1"/>
      <protection locked="0"/>
    </xf>
    <xf numFmtId="0" fontId="2" fillId="4" borderId="36" xfId="0" applyFont="1" applyFill="1" applyBorder="1" applyAlignment="1" applyProtection="1">
      <alignment horizontal="center" vertical="center" wrapText="1"/>
      <protection locked="0"/>
    </xf>
    <xf numFmtId="164" fontId="1" fillId="0" borderId="18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1" fillId="2" borderId="21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9" fillId="0" borderId="0" xfId="2" applyFont="1"/>
    <xf numFmtId="0" fontId="10" fillId="2" borderId="4" xfId="0" applyFont="1" applyFill="1" applyBorder="1" applyAlignment="1">
      <alignment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3" fontId="10" fillId="2" borderId="26" xfId="0" applyNumberFormat="1" applyFont="1" applyFill="1" applyBorder="1" applyAlignment="1">
      <alignment horizontal="center" vertical="center" wrapText="1"/>
    </xf>
    <xf numFmtId="0" fontId="11" fillId="0" borderId="0" xfId="0" applyFont="1"/>
    <xf numFmtId="164" fontId="10" fillId="2" borderId="4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DB95A-B3DD-4E8E-89E0-E3705B5FA02C}">
  <dimension ref="A1:AC109"/>
  <sheetViews>
    <sheetView tabSelected="1" workbookViewId="0">
      <pane ySplit="8" topLeftCell="A14" activePane="bottomLeft" state="frozen"/>
      <selection pane="bottomLeft" activeCell="B18" sqref="B18"/>
    </sheetView>
  </sheetViews>
  <sheetFormatPr defaultRowHeight="15" x14ac:dyDescent="0.2"/>
  <cols>
    <col min="1" max="1" width="20.44140625" customWidth="1"/>
    <col min="2" max="2" width="8.88671875" customWidth="1"/>
    <col min="3" max="3" width="6" bestFit="1" customWidth="1"/>
    <col min="4" max="4" width="6.5546875" bestFit="1" customWidth="1"/>
    <col min="5" max="5" width="5.5546875" customWidth="1"/>
    <col min="6" max="6" width="6" bestFit="1" customWidth="1"/>
    <col min="7" max="7" width="6.109375" bestFit="1" customWidth="1"/>
    <col min="8" max="8" width="4.77734375" bestFit="1" customWidth="1"/>
    <col min="9" max="9" width="6" bestFit="1" customWidth="1"/>
    <col min="10" max="10" width="6.5546875" bestFit="1" customWidth="1"/>
    <col min="11" max="11" width="5.44140625" bestFit="1" customWidth="1"/>
    <col min="12" max="12" width="4.77734375" customWidth="1"/>
    <col min="13" max="13" width="8.77734375" customWidth="1"/>
    <col min="14" max="14" width="7.88671875" bestFit="1" customWidth="1"/>
    <col min="15" max="15" width="8.6640625" customWidth="1"/>
    <col min="16" max="16" width="8.88671875" customWidth="1"/>
    <col min="17" max="17" width="8.21875" customWidth="1"/>
    <col min="18" max="18" width="9.21875" customWidth="1"/>
    <col min="19" max="19" width="6.77734375" bestFit="1" customWidth="1"/>
    <col min="20" max="20" width="0.6640625" customWidth="1"/>
    <col min="21" max="24" width="8.88671875" hidden="1" customWidth="1"/>
    <col min="25" max="25" width="1.44140625" customWidth="1"/>
    <col min="26" max="29" width="8.88671875" hidden="1" customWidth="1"/>
  </cols>
  <sheetData>
    <row r="1" spans="1:19" ht="30.75" customHeight="1" x14ac:dyDescent="0.25">
      <c r="A1" s="63" t="s">
        <v>118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19" ht="15.75" thickBot="1" x14ac:dyDescent="0.25">
      <c r="P2" s="53"/>
    </row>
    <row r="3" spans="1:19" ht="51" customHeight="1" x14ac:dyDescent="0.2">
      <c r="A3" s="64"/>
      <c r="B3" s="67" t="s">
        <v>117</v>
      </c>
      <c r="C3" s="70" t="s">
        <v>120</v>
      </c>
      <c r="D3" s="71"/>
      <c r="E3" s="72"/>
      <c r="F3" s="76" t="s">
        <v>121</v>
      </c>
      <c r="G3" s="77"/>
      <c r="H3" s="77"/>
      <c r="I3" s="77"/>
      <c r="J3" s="77"/>
      <c r="K3" s="77"/>
      <c r="L3" s="78"/>
      <c r="M3" s="70" t="s">
        <v>124</v>
      </c>
      <c r="N3" s="71"/>
      <c r="O3" s="72"/>
      <c r="P3" s="70" t="s">
        <v>122</v>
      </c>
      <c r="Q3" s="71"/>
      <c r="R3" s="72"/>
      <c r="S3" s="64" t="s">
        <v>123</v>
      </c>
    </row>
    <row r="4" spans="1:19" ht="16.5" customHeight="1" x14ac:dyDescent="0.2">
      <c r="A4" s="65"/>
      <c r="B4" s="68"/>
      <c r="C4" s="73"/>
      <c r="D4" s="74"/>
      <c r="E4" s="75"/>
      <c r="F4" s="79" t="s">
        <v>112</v>
      </c>
      <c r="G4" s="80"/>
      <c r="H4" s="80"/>
      <c r="I4" s="80" t="s">
        <v>113</v>
      </c>
      <c r="J4" s="80"/>
      <c r="K4" s="80"/>
      <c r="L4" s="6"/>
      <c r="M4" s="73"/>
      <c r="N4" s="74"/>
      <c r="O4" s="75"/>
      <c r="P4" s="73"/>
      <c r="Q4" s="74"/>
      <c r="R4" s="75"/>
      <c r="S4" s="65"/>
    </row>
    <row r="5" spans="1:19" ht="37.5" customHeight="1" thickBot="1" x14ac:dyDescent="0.25">
      <c r="A5" s="66"/>
      <c r="B5" s="68"/>
      <c r="C5" s="22" t="s">
        <v>108</v>
      </c>
      <c r="D5" s="23" t="s">
        <v>109</v>
      </c>
      <c r="E5" s="24" t="s">
        <v>110</v>
      </c>
      <c r="F5" s="22" t="s">
        <v>108</v>
      </c>
      <c r="G5" s="23" t="s">
        <v>109</v>
      </c>
      <c r="H5" s="23" t="s">
        <v>114</v>
      </c>
      <c r="I5" s="23" t="s">
        <v>108</v>
      </c>
      <c r="J5" s="23" t="s">
        <v>109</v>
      </c>
      <c r="K5" s="23" t="s">
        <v>115</v>
      </c>
      <c r="L5" s="24" t="s">
        <v>111</v>
      </c>
      <c r="M5" s="22" t="s">
        <v>105</v>
      </c>
      <c r="N5" s="23" t="s">
        <v>0</v>
      </c>
      <c r="O5" s="24" t="s">
        <v>107</v>
      </c>
      <c r="P5" s="22" t="s">
        <v>103</v>
      </c>
      <c r="Q5" s="23" t="s">
        <v>106</v>
      </c>
      <c r="R5" s="24" t="s">
        <v>104</v>
      </c>
      <c r="S5" s="65"/>
    </row>
    <row r="6" spans="1:19" ht="16.5" thickBot="1" x14ac:dyDescent="0.25">
      <c r="A6" s="25" t="s">
        <v>1</v>
      </c>
      <c r="B6" s="68"/>
      <c r="C6" s="26">
        <v>2426</v>
      </c>
      <c r="D6" s="26">
        <v>364469</v>
      </c>
      <c r="E6" s="51">
        <f>+C6/D6*1000</f>
        <v>6.6562588313409368</v>
      </c>
      <c r="F6" s="27">
        <v>992</v>
      </c>
      <c r="G6" s="27">
        <v>75780</v>
      </c>
      <c r="H6" s="29">
        <f>+F6/G6*1000</f>
        <v>13.090525204539457</v>
      </c>
      <c r="I6" s="27">
        <v>834</v>
      </c>
      <c r="J6" s="27">
        <v>185272</v>
      </c>
      <c r="K6" s="29">
        <f>+I6/J6*1000</f>
        <v>4.5014897016278761</v>
      </c>
      <c r="L6" s="51">
        <f>+H6/K6</f>
        <v>2.9080429085077153</v>
      </c>
      <c r="M6" s="27">
        <v>112049</v>
      </c>
      <c r="N6" s="28">
        <v>592470</v>
      </c>
      <c r="O6" s="51">
        <f>+M6/N6*100</f>
        <v>18.912181207487301</v>
      </c>
      <c r="P6" s="27">
        <v>127763</v>
      </c>
      <c r="Q6" s="28">
        <v>2399443</v>
      </c>
      <c r="R6" s="51">
        <v>5.3</v>
      </c>
      <c r="S6" s="10">
        <v>122847</v>
      </c>
    </row>
    <row r="7" spans="1:19" s="61" customFormat="1" ht="16.5" thickBot="1" x14ac:dyDescent="0.25">
      <c r="A7" s="54" t="s">
        <v>2</v>
      </c>
      <c r="B7" s="68"/>
      <c r="C7" s="55">
        <v>20</v>
      </c>
      <c r="D7" s="56"/>
      <c r="E7" s="62">
        <v>10.1</v>
      </c>
      <c r="F7" s="57"/>
      <c r="G7" s="58"/>
      <c r="H7" s="58"/>
      <c r="I7" s="58"/>
      <c r="J7" s="58"/>
      <c r="K7" s="59"/>
      <c r="L7" s="62">
        <v>2.9</v>
      </c>
      <c r="M7" s="57"/>
      <c r="N7" s="59"/>
      <c r="O7" s="62">
        <v>28.4</v>
      </c>
      <c r="P7" s="57"/>
      <c r="Q7" s="59"/>
      <c r="R7" s="62">
        <v>8</v>
      </c>
      <c r="S7" s="60">
        <v>1000</v>
      </c>
    </row>
    <row r="8" spans="1:19" ht="15" customHeight="1" thickBot="1" x14ac:dyDescent="0.25">
      <c r="A8" s="30" t="s">
        <v>116</v>
      </c>
      <c r="B8" s="69"/>
      <c r="C8" s="44">
        <f>SUMIF($B9:$B108,"Y",C9:C108)</f>
        <v>0</v>
      </c>
      <c r="D8" s="32">
        <f>SUMIF($B9:$B108,"Y",D9:D108)</f>
        <v>0</v>
      </c>
      <c r="E8" s="43" t="e">
        <f>+C8/D8*1000</f>
        <v>#DIV/0!</v>
      </c>
      <c r="F8" s="31">
        <f>SUMIF($B9:$B108,"Y",F9:F108)</f>
        <v>0</v>
      </c>
      <c r="G8" s="32">
        <f>SUMIF($B9:$B108,"Y",G9:G108)</f>
        <v>0</v>
      </c>
      <c r="H8" s="33" t="e">
        <f t="shared" ref="H8:H39" si="0">+F8/G8*1000</f>
        <v>#DIV/0!</v>
      </c>
      <c r="I8" s="32">
        <f>SUMIF($B9:$B108,"Y",I9:I108)</f>
        <v>0</v>
      </c>
      <c r="J8" s="32">
        <f>SUMIF($B9:$B108,"Y",J9:J108)</f>
        <v>0</v>
      </c>
      <c r="K8" s="33" t="e">
        <f t="shared" ref="K8:K39" si="1">+I8/J8*1000</f>
        <v>#DIV/0!</v>
      </c>
      <c r="L8" s="43" t="e">
        <f>+H8/K8</f>
        <v>#DIV/0!</v>
      </c>
      <c r="M8" s="31">
        <f>SUMIF($B9:$B108,"Y",M9:M108)</f>
        <v>0</v>
      </c>
      <c r="N8" s="32">
        <f>SUMIF($B9:$B108,"Y",N9:N108)</f>
        <v>0</v>
      </c>
      <c r="O8" s="43" t="e">
        <f>+M8/N8*100</f>
        <v>#DIV/0!</v>
      </c>
      <c r="P8" s="31">
        <f>SUMIF($B9:$B108,"Y",P9:P108)</f>
        <v>0</v>
      </c>
      <c r="Q8" s="32">
        <f>SUMIF($B9:$B108,"Y",Q9:Q108)</f>
        <v>0</v>
      </c>
      <c r="R8" s="43" t="e">
        <f>+P8/Q8*100</f>
        <v>#DIV/0!</v>
      </c>
      <c r="S8" s="45">
        <f>SUMIF($B9:$B108,"Y",S9:S108)</f>
        <v>0</v>
      </c>
    </row>
    <row r="9" spans="1:19" ht="15.75" x14ac:dyDescent="0.2">
      <c r="A9" s="13" t="s">
        <v>3</v>
      </c>
      <c r="B9" s="46"/>
      <c r="C9" s="14">
        <v>46</v>
      </c>
      <c r="D9" s="15">
        <v>5893</v>
      </c>
      <c r="E9" s="49">
        <f t="shared" ref="E9:E40" si="2">C9/D9*1000</f>
        <v>7.8058713728152052</v>
      </c>
      <c r="F9" s="16">
        <v>19</v>
      </c>
      <c r="G9" s="17">
        <v>1238</v>
      </c>
      <c r="H9" s="18">
        <f t="shared" si="0"/>
        <v>15.347334410339256</v>
      </c>
      <c r="I9" s="19">
        <v>18</v>
      </c>
      <c r="J9" s="17">
        <v>2772</v>
      </c>
      <c r="K9" s="18">
        <f t="shared" si="1"/>
        <v>6.4935064935064943</v>
      </c>
      <c r="L9" s="49">
        <v>1.4100000000000001</v>
      </c>
      <c r="M9" s="20">
        <v>1564</v>
      </c>
      <c r="N9" s="17">
        <v>9811</v>
      </c>
      <c r="O9" s="49">
        <v>15.9</v>
      </c>
      <c r="P9" s="20">
        <v>2134</v>
      </c>
      <c r="Q9" s="17">
        <v>40349</v>
      </c>
      <c r="R9" s="49">
        <v>5.3</v>
      </c>
      <c r="S9" s="21">
        <v>2045</v>
      </c>
    </row>
    <row r="10" spans="1:19" ht="15.75" x14ac:dyDescent="0.2">
      <c r="A10" s="5" t="s">
        <v>4</v>
      </c>
      <c r="B10" s="47"/>
      <c r="C10" s="7">
        <v>1</v>
      </c>
      <c r="D10" s="1">
        <v>1048</v>
      </c>
      <c r="E10" s="49">
        <f t="shared" si="2"/>
        <v>0.95419847328244267</v>
      </c>
      <c r="F10" s="8">
        <v>0</v>
      </c>
      <c r="G10" s="2">
        <v>35</v>
      </c>
      <c r="H10" s="4">
        <f t="shared" si="0"/>
        <v>0</v>
      </c>
      <c r="I10" s="2">
        <v>0</v>
      </c>
      <c r="J10" s="3">
        <v>877</v>
      </c>
      <c r="K10" s="4">
        <f t="shared" si="1"/>
        <v>0</v>
      </c>
      <c r="L10" s="49">
        <v>0</v>
      </c>
      <c r="M10" s="8">
        <v>324</v>
      </c>
      <c r="N10" s="3">
        <v>1792</v>
      </c>
      <c r="O10" s="49">
        <v>18.099999999999998</v>
      </c>
      <c r="P10" s="9">
        <v>404</v>
      </c>
      <c r="Q10" s="3">
        <v>7434</v>
      </c>
      <c r="R10" s="49">
        <v>5.4</v>
      </c>
      <c r="S10" s="12">
        <v>364</v>
      </c>
    </row>
    <row r="11" spans="1:19" ht="15.75" x14ac:dyDescent="0.2">
      <c r="A11" s="5" t="s">
        <v>5</v>
      </c>
      <c r="B11" s="47"/>
      <c r="C11" s="7">
        <v>0</v>
      </c>
      <c r="D11" s="1">
        <v>314</v>
      </c>
      <c r="E11" s="49">
        <f t="shared" si="2"/>
        <v>0</v>
      </c>
      <c r="F11" s="8">
        <v>0</v>
      </c>
      <c r="G11" s="2">
        <v>3</v>
      </c>
      <c r="H11" s="4">
        <f t="shared" si="0"/>
        <v>0</v>
      </c>
      <c r="I11" s="2">
        <v>0</v>
      </c>
      <c r="J11" s="3">
        <v>246</v>
      </c>
      <c r="K11" s="4">
        <f t="shared" si="1"/>
        <v>0</v>
      </c>
      <c r="L11" s="49">
        <v>0</v>
      </c>
      <c r="M11" s="8">
        <v>67</v>
      </c>
      <c r="N11" s="2">
        <v>420</v>
      </c>
      <c r="O11" s="49">
        <v>16</v>
      </c>
      <c r="P11" s="9">
        <v>156</v>
      </c>
      <c r="Q11" s="3">
        <v>1978</v>
      </c>
      <c r="R11" s="49">
        <v>7.9</v>
      </c>
      <c r="S11" s="12">
        <v>105</v>
      </c>
    </row>
    <row r="12" spans="1:19" ht="15.75" x14ac:dyDescent="0.2">
      <c r="A12" s="5" t="s">
        <v>6</v>
      </c>
      <c r="B12" s="47"/>
      <c r="C12" s="7">
        <v>6</v>
      </c>
      <c r="D12" s="1">
        <v>783</v>
      </c>
      <c r="E12" s="49">
        <f t="shared" si="2"/>
        <v>7.6628352490421454</v>
      </c>
      <c r="F12" s="8">
        <v>5</v>
      </c>
      <c r="G12" s="2">
        <v>369</v>
      </c>
      <c r="H12" s="4">
        <f t="shared" si="0"/>
        <v>13.550135501355014</v>
      </c>
      <c r="I12" s="2">
        <v>0</v>
      </c>
      <c r="J12" s="3">
        <v>314</v>
      </c>
      <c r="K12" s="4">
        <f t="shared" si="1"/>
        <v>0</v>
      </c>
      <c r="L12" s="49">
        <v>0.7193396226415093</v>
      </c>
      <c r="M12" s="8">
        <v>448</v>
      </c>
      <c r="N12" s="3">
        <v>1136</v>
      </c>
      <c r="O12" s="49">
        <v>39.4</v>
      </c>
      <c r="P12" s="9">
        <v>231</v>
      </c>
      <c r="Q12" s="3">
        <v>4389</v>
      </c>
      <c r="R12" s="49">
        <v>5.3</v>
      </c>
      <c r="S12" s="12">
        <v>255</v>
      </c>
    </row>
    <row r="13" spans="1:19" ht="15.75" x14ac:dyDescent="0.2">
      <c r="A13" s="5" t="s">
        <v>7</v>
      </c>
      <c r="B13" s="47"/>
      <c r="C13" s="7">
        <v>2</v>
      </c>
      <c r="D13" s="1">
        <v>597</v>
      </c>
      <c r="E13" s="49">
        <f t="shared" si="2"/>
        <v>3.3500837520938025</v>
      </c>
      <c r="F13" s="8">
        <v>0</v>
      </c>
      <c r="G13" s="2">
        <v>8</v>
      </c>
      <c r="H13" s="4">
        <f t="shared" si="0"/>
        <v>0</v>
      </c>
      <c r="I13" s="2">
        <v>2</v>
      </c>
      <c r="J13" s="3">
        <v>517</v>
      </c>
      <c r="K13" s="4">
        <f t="shared" si="1"/>
        <v>3.8684719535783367</v>
      </c>
      <c r="L13" s="49">
        <v>0</v>
      </c>
      <c r="M13" s="8">
        <v>80</v>
      </c>
      <c r="N13" s="3">
        <v>1070</v>
      </c>
      <c r="O13" s="49">
        <v>7.5</v>
      </c>
      <c r="P13" s="9">
        <v>291</v>
      </c>
      <c r="Q13" s="3">
        <v>4610</v>
      </c>
      <c r="R13" s="49">
        <v>6.3</v>
      </c>
      <c r="S13" s="12">
        <v>203</v>
      </c>
    </row>
    <row r="14" spans="1:19" ht="15.75" x14ac:dyDescent="0.2">
      <c r="A14" s="5" t="s">
        <v>8</v>
      </c>
      <c r="B14" s="47"/>
      <c r="C14" s="7">
        <v>4</v>
      </c>
      <c r="D14" s="1">
        <v>409</v>
      </c>
      <c r="E14" s="49">
        <f t="shared" si="2"/>
        <v>9.7799511002444994</v>
      </c>
      <c r="F14" s="8">
        <v>0</v>
      </c>
      <c r="G14" s="2">
        <v>2</v>
      </c>
      <c r="H14" s="4">
        <f t="shared" si="0"/>
        <v>0</v>
      </c>
      <c r="I14" s="2">
        <v>2</v>
      </c>
      <c r="J14" s="3">
        <v>337</v>
      </c>
      <c r="K14" s="4">
        <f t="shared" si="1"/>
        <v>5.9347181008902083</v>
      </c>
      <c r="L14" s="49">
        <v>0</v>
      </c>
      <c r="M14" s="8">
        <v>53</v>
      </c>
      <c r="N14" s="2">
        <v>689</v>
      </c>
      <c r="O14" s="49">
        <v>7.7</v>
      </c>
      <c r="P14" s="9">
        <v>182</v>
      </c>
      <c r="Q14" s="3">
        <v>2609</v>
      </c>
      <c r="R14" s="49">
        <v>7</v>
      </c>
      <c r="S14" s="12">
        <v>127</v>
      </c>
    </row>
    <row r="15" spans="1:19" ht="15.75" x14ac:dyDescent="0.2">
      <c r="A15" s="5" t="s">
        <v>9</v>
      </c>
      <c r="B15" s="47"/>
      <c r="C15" s="7">
        <v>20</v>
      </c>
      <c r="D15" s="1">
        <v>1303</v>
      </c>
      <c r="E15" s="49">
        <f t="shared" si="2"/>
        <v>15.349194167306216</v>
      </c>
      <c r="F15" s="8">
        <v>11</v>
      </c>
      <c r="G15" s="2">
        <v>326</v>
      </c>
      <c r="H15" s="4">
        <f t="shared" si="0"/>
        <v>33.742331288343557</v>
      </c>
      <c r="I15" s="2">
        <v>7</v>
      </c>
      <c r="J15" s="3">
        <v>764</v>
      </c>
      <c r="K15" s="4">
        <f t="shared" si="1"/>
        <v>9.1623036649214651</v>
      </c>
      <c r="L15" s="49">
        <v>1.5199712126664267</v>
      </c>
      <c r="M15" s="8">
        <v>687</v>
      </c>
      <c r="N15" s="3">
        <v>1986</v>
      </c>
      <c r="O15" s="49">
        <v>34.599999999999994</v>
      </c>
      <c r="P15" s="9">
        <v>478</v>
      </c>
      <c r="Q15" s="3">
        <v>8737</v>
      </c>
      <c r="R15" s="49">
        <v>5.5</v>
      </c>
      <c r="S15" s="12">
        <v>442</v>
      </c>
    </row>
    <row r="16" spans="1:19" ht="15.75" x14ac:dyDescent="0.2">
      <c r="A16" s="5" t="s">
        <v>10</v>
      </c>
      <c r="B16" s="47"/>
      <c r="C16" s="7">
        <v>4</v>
      </c>
      <c r="D16" s="1">
        <v>472</v>
      </c>
      <c r="E16" s="49">
        <f t="shared" si="2"/>
        <v>8.4745762711864412</v>
      </c>
      <c r="F16" s="8">
        <v>4</v>
      </c>
      <c r="G16" s="2">
        <v>275</v>
      </c>
      <c r="H16" s="4">
        <f t="shared" si="0"/>
        <v>14.545454545454545</v>
      </c>
      <c r="I16" s="2">
        <v>0</v>
      </c>
      <c r="J16" s="3">
        <v>181</v>
      </c>
      <c r="K16" s="4">
        <f t="shared" si="1"/>
        <v>0</v>
      </c>
      <c r="L16" s="49" t="s">
        <v>119</v>
      </c>
      <c r="M16" s="8">
        <v>178</v>
      </c>
      <c r="N16" s="2">
        <v>698</v>
      </c>
      <c r="O16" s="49">
        <v>25.5</v>
      </c>
      <c r="P16" s="9">
        <v>167</v>
      </c>
      <c r="Q16" s="3">
        <v>2777</v>
      </c>
      <c r="R16" s="49">
        <v>6</v>
      </c>
      <c r="S16" s="12">
        <v>162</v>
      </c>
    </row>
    <row r="17" spans="1:19" ht="15.75" x14ac:dyDescent="0.2">
      <c r="A17" s="5" t="s">
        <v>11</v>
      </c>
      <c r="B17" s="47"/>
      <c r="C17" s="7">
        <v>13</v>
      </c>
      <c r="D17" s="1">
        <v>1044</v>
      </c>
      <c r="E17" s="49">
        <f t="shared" si="2"/>
        <v>12.452107279693486</v>
      </c>
      <c r="F17" s="8">
        <v>4</v>
      </c>
      <c r="G17" s="2">
        <v>315</v>
      </c>
      <c r="H17" s="4">
        <f t="shared" si="0"/>
        <v>12.698412698412698</v>
      </c>
      <c r="I17" s="2">
        <v>7</v>
      </c>
      <c r="J17" s="3">
        <v>475</v>
      </c>
      <c r="K17" s="4">
        <f t="shared" si="1"/>
        <v>14.736842105263158</v>
      </c>
      <c r="L17" s="49">
        <v>2.7610619469026552</v>
      </c>
      <c r="M17" s="8">
        <v>483</v>
      </c>
      <c r="N17" s="3">
        <v>1441</v>
      </c>
      <c r="O17" s="49">
        <v>33.5</v>
      </c>
      <c r="P17" s="9">
        <v>292</v>
      </c>
      <c r="Q17" s="3">
        <v>6107</v>
      </c>
      <c r="R17" s="49">
        <v>4.8</v>
      </c>
      <c r="S17" s="12">
        <v>313</v>
      </c>
    </row>
    <row r="18" spans="1:19" ht="15.75" x14ac:dyDescent="0.2">
      <c r="A18" s="5" t="s">
        <v>12</v>
      </c>
      <c r="B18" s="47"/>
      <c r="C18" s="7">
        <v>20</v>
      </c>
      <c r="D18" s="1">
        <v>3645</v>
      </c>
      <c r="E18" s="49">
        <f t="shared" si="2"/>
        <v>5.4869684499314122</v>
      </c>
      <c r="F18" s="8">
        <v>7</v>
      </c>
      <c r="G18" s="2">
        <v>341</v>
      </c>
      <c r="H18" s="4">
        <f t="shared" si="0"/>
        <v>20.527859237536656</v>
      </c>
      <c r="I18" s="2">
        <v>10</v>
      </c>
      <c r="J18" s="3">
        <v>2614</v>
      </c>
      <c r="K18" s="4">
        <f t="shared" si="1"/>
        <v>3.8255547054322876</v>
      </c>
      <c r="L18" s="49">
        <v>3.3423180592991919</v>
      </c>
      <c r="M18" s="9">
        <v>840</v>
      </c>
      <c r="N18" s="3">
        <v>5375</v>
      </c>
      <c r="O18" s="49">
        <v>15.6</v>
      </c>
      <c r="P18" s="9">
        <v>1100</v>
      </c>
      <c r="Q18" s="3">
        <v>22895</v>
      </c>
      <c r="R18" s="49">
        <v>4.8</v>
      </c>
      <c r="S18" s="11">
        <v>1320</v>
      </c>
    </row>
    <row r="19" spans="1:19" ht="15.75" x14ac:dyDescent="0.2">
      <c r="A19" s="5" t="s">
        <v>13</v>
      </c>
      <c r="B19" s="47"/>
      <c r="C19" s="7">
        <v>29</v>
      </c>
      <c r="D19" s="1">
        <v>7096</v>
      </c>
      <c r="E19" s="49">
        <f t="shared" si="2"/>
        <v>4.0868094701240141</v>
      </c>
      <c r="F19" s="8">
        <v>6</v>
      </c>
      <c r="G19" s="3">
        <v>476</v>
      </c>
      <c r="H19" s="4">
        <f t="shared" si="0"/>
        <v>12.605042016806722</v>
      </c>
      <c r="I19" s="2">
        <v>17</v>
      </c>
      <c r="J19" s="3">
        <v>5056</v>
      </c>
      <c r="K19" s="4">
        <f t="shared" si="1"/>
        <v>3.3623417721518987</v>
      </c>
      <c r="L19" s="49">
        <v>2.6798533248713068</v>
      </c>
      <c r="M19" s="9">
        <v>1687</v>
      </c>
      <c r="N19" s="3">
        <v>11827</v>
      </c>
      <c r="O19" s="49">
        <v>14.299999999999999</v>
      </c>
      <c r="P19" s="9">
        <v>2462</v>
      </c>
      <c r="Q19" s="3">
        <v>50400</v>
      </c>
      <c r="R19" s="49">
        <v>4.9000000000000004</v>
      </c>
      <c r="S19" s="11">
        <v>2309</v>
      </c>
    </row>
    <row r="20" spans="1:19" ht="15.75" x14ac:dyDescent="0.2">
      <c r="A20" s="5" t="s">
        <v>14</v>
      </c>
      <c r="B20" s="47"/>
      <c r="C20" s="7">
        <v>19</v>
      </c>
      <c r="D20" s="1">
        <v>2600</v>
      </c>
      <c r="E20" s="49">
        <f t="shared" si="2"/>
        <v>7.3076923076923075</v>
      </c>
      <c r="F20" s="8">
        <v>0</v>
      </c>
      <c r="G20" s="2">
        <v>81</v>
      </c>
      <c r="H20" s="4">
        <f t="shared" si="0"/>
        <v>0</v>
      </c>
      <c r="I20" s="2">
        <v>14</v>
      </c>
      <c r="J20" s="3">
        <v>1773</v>
      </c>
      <c r="K20" s="4">
        <f t="shared" si="1"/>
        <v>7.8962210941906381</v>
      </c>
      <c r="L20" s="49">
        <v>5.7904761904761903</v>
      </c>
      <c r="M20" s="9">
        <v>1183</v>
      </c>
      <c r="N20" s="3">
        <v>4088</v>
      </c>
      <c r="O20" s="49">
        <v>28.9</v>
      </c>
      <c r="P20" s="9">
        <v>970</v>
      </c>
      <c r="Q20" s="3">
        <v>16396</v>
      </c>
      <c r="R20" s="49">
        <v>5.9</v>
      </c>
      <c r="S20" s="12">
        <v>901</v>
      </c>
    </row>
    <row r="21" spans="1:19" ht="15.75" x14ac:dyDescent="0.2">
      <c r="A21" s="5" t="s">
        <v>15</v>
      </c>
      <c r="B21" s="47"/>
      <c r="C21" s="7">
        <v>48</v>
      </c>
      <c r="D21" s="1">
        <v>8141</v>
      </c>
      <c r="E21" s="49">
        <f t="shared" si="2"/>
        <v>5.8960815624616139</v>
      </c>
      <c r="F21" s="8">
        <v>14</v>
      </c>
      <c r="G21" s="3">
        <v>1670</v>
      </c>
      <c r="H21" s="4">
        <f t="shared" si="0"/>
        <v>8.3832335329341312</v>
      </c>
      <c r="I21" s="2">
        <v>21</v>
      </c>
      <c r="J21" s="3">
        <v>3708</v>
      </c>
      <c r="K21" s="4">
        <f t="shared" si="1"/>
        <v>5.6634304207119746</v>
      </c>
      <c r="L21" s="49">
        <v>2.5022335673261011</v>
      </c>
      <c r="M21" s="9">
        <v>2058</v>
      </c>
      <c r="N21" s="3">
        <v>14107</v>
      </c>
      <c r="O21" s="49">
        <v>14.6</v>
      </c>
      <c r="P21" s="9">
        <v>2896</v>
      </c>
      <c r="Q21" s="3">
        <v>61699</v>
      </c>
      <c r="R21" s="49">
        <v>4.7</v>
      </c>
      <c r="S21" s="11">
        <v>2729</v>
      </c>
    </row>
    <row r="22" spans="1:19" ht="15.75" x14ac:dyDescent="0.2">
      <c r="A22" s="5" t="s">
        <v>16</v>
      </c>
      <c r="B22" s="47"/>
      <c r="C22" s="7">
        <v>13</v>
      </c>
      <c r="D22" s="1">
        <v>2357</v>
      </c>
      <c r="E22" s="49">
        <f t="shared" si="2"/>
        <v>5.5154857870173952</v>
      </c>
      <c r="F22" s="8">
        <v>1</v>
      </c>
      <c r="G22" s="2">
        <v>100</v>
      </c>
      <c r="H22" s="4">
        <f t="shared" si="0"/>
        <v>10</v>
      </c>
      <c r="I22" s="2">
        <v>9</v>
      </c>
      <c r="J22" s="3">
        <v>1857</v>
      </c>
      <c r="K22" s="4">
        <f t="shared" si="1"/>
        <v>4.8465266558966071</v>
      </c>
      <c r="L22" s="49">
        <v>3.9701492537313432</v>
      </c>
      <c r="M22" s="8">
        <v>978</v>
      </c>
      <c r="N22" s="3">
        <v>3844</v>
      </c>
      <c r="O22" s="49">
        <v>25.4</v>
      </c>
      <c r="P22" s="9">
        <v>999</v>
      </c>
      <c r="Q22" s="3">
        <v>16351</v>
      </c>
      <c r="R22" s="49">
        <v>6.1</v>
      </c>
      <c r="S22" s="12">
        <v>791</v>
      </c>
    </row>
    <row r="23" spans="1:19" ht="15.75" x14ac:dyDescent="0.2">
      <c r="A23" s="5" t="s">
        <v>17</v>
      </c>
      <c r="B23" s="47"/>
      <c r="C23" s="7">
        <v>0</v>
      </c>
      <c r="D23" s="1">
        <v>281</v>
      </c>
      <c r="E23" s="49">
        <f t="shared" si="2"/>
        <v>0</v>
      </c>
      <c r="F23" s="8">
        <v>0</v>
      </c>
      <c r="G23" s="2">
        <v>14</v>
      </c>
      <c r="H23" s="4">
        <f t="shared" si="0"/>
        <v>0</v>
      </c>
      <c r="I23" s="2">
        <v>0</v>
      </c>
      <c r="J23" s="3">
        <v>238</v>
      </c>
      <c r="K23" s="4">
        <f t="shared" si="1"/>
        <v>0</v>
      </c>
      <c r="L23" s="49">
        <v>0</v>
      </c>
      <c r="M23" s="8">
        <v>93</v>
      </c>
      <c r="N23" s="2">
        <v>575</v>
      </c>
      <c r="O23" s="49">
        <v>16.2</v>
      </c>
      <c r="P23" s="9">
        <v>144</v>
      </c>
      <c r="Q23" s="3">
        <v>2631</v>
      </c>
      <c r="R23" s="49">
        <v>5.5</v>
      </c>
      <c r="S23" s="12">
        <v>96</v>
      </c>
    </row>
    <row r="24" spans="1:19" ht="15.75" x14ac:dyDescent="0.2">
      <c r="A24" s="5" t="s">
        <v>18</v>
      </c>
      <c r="B24" s="47"/>
      <c r="C24" s="7">
        <v>6</v>
      </c>
      <c r="D24" s="1">
        <v>1476</v>
      </c>
      <c r="E24" s="49">
        <f t="shared" si="2"/>
        <v>4.0650406504065044</v>
      </c>
      <c r="F24" s="8">
        <v>0</v>
      </c>
      <c r="G24" s="2">
        <v>48</v>
      </c>
      <c r="H24" s="4">
        <f t="shared" si="0"/>
        <v>0</v>
      </c>
      <c r="I24" s="2">
        <v>4</v>
      </c>
      <c r="J24" s="3">
        <v>1219</v>
      </c>
      <c r="K24" s="4">
        <f t="shared" si="1"/>
        <v>3.2813781788351108</v>
      </c>
      <c r="L24" s="49">
        <v>6.9222222222222234</v>
      </c>
      <c r="M24" s="8">
        <v>381</v>
      </c>
      <c r="N24" s="3">
        <v>2501</v>
      </c>
      <c r="O24" s="49">
        <v>15.2</v>
      </c>
      <c r="P24" s="9">
        <v>722</v>
      </c>
      <c r="Q24" s="3">
        <v>12277</v>
      </c>
      <c r="R24" s="49">
        <v>5.9</v>
      </c>
      <c r="S24" s="12">
        <v>503</v>
      </c>
    </row>
    <row r="25" spans="1:19" ht="15.75" x14ac:dyDescent="0.2">
      <c r="A25" s="5" t="s">
        <v>19</v>
      </c>
      <c r="B25" s="47"/>
      <c r="C25" s="7">
        <v>7</v>
      </c>
      <c r="D25" s="1">
        <v>601</v>
      </c>
      <c r="E25" s="49">
        <f t="shared" si="2"/>
        <v>11.647254575707155</v>
      </c>
      <c r="F25" s="8">
        <v>3</v>
      </c>
      <c r="G25" s="2">
        <v>142</v>
      </c>
      <c r="H25" s="4">
        <f t="shared" si="0"/>
        <v>21.12676056338028</v>
      </c>
      <c r="I25" s="2">
        <v>2</v>
      </c>
      <c r="J25" s="3">
        <v>371</v>
      </c>
      <c r="K25" s="4">
        <f t="shared" si="1"/>
        <v>5.3908355795148255</v>
      </c>
      <c r="L25" s="49">
        <v>2.5244755244755246</v>
      </c>
      <c r="M25" s="8">
        <v>281</v>
      </c>
      <c r="N25" s="3">
        <v>1001</v>
      </c>
      <c r="O25" s="49">
        <v>28.1</v>
      </c>
      <c r="P25" s="9">
        <v>273</v>
      </c>
      <c r="Q25" s="3">
        <v>4341</v>
      </c>
      <c r="R25" s="49">
        <v>6.3</v>
      </c>
      <c r="S25" s="12">
        <v>198</v>
      </c>
    </row>
    <row r="26" spans="1:19" ht="15.75" x14ac:dyDescent="0.2">
      <c r="A26" s="5" t="s">
        <v>20</v>
      </c>
      <c r="B26" s="47"/>
      <c r="C26" s="7">
        <v>39</v>
      </c>
      <c r="D26" s="1">
        <v>5046</v>
      </c>
      <c r="E26" s="49">
        <f t="shared" si="2"/>
        <v>7.7288941736028534</v>
      </c>
      <c r="F26" s="8">
        <v>8</v>
      </c>
      <c r="G26" s="2">
        <v>396</v>
      </c>
      <c r="H26" s="4">
        <f t="shared" si="0"/>
        <v>20.202020202020204</v>
      </c>
      <c r="I26" s="2">
        <v>19</v>
      </c>
      <c r="J26" s="3">
        <v>3123</v>
      </c>
      <c r="K26" s="4">
        <f t="shared" si="1"/>
        <v>6.0838936919628557</v>
      </c>
      <c r="L26" s="49">
        <v>2.3444691907943582</v>
      </c>
      <c r="M26" s="9">
        <v>1526</v>
      </c>
      <c r="N26" s="3">
        <v>8500</v>
      </c>
      <c r="O26" s="49">
        <v>18</v>
      </c>
      <c r="P26" s="9">
        <v>2082</v>
      </c>
      <c r="Q26" s="3">
        <v>36517</v>
      </c>
      <c r="R26" s="49">
        <v>5.7</v>
      </c>
      <c r="S26" s="11">
        <v>1721</v>
      </c>
    </row>
    <row r="27" spans="1:19" ht="15.75" x14ac:dyDescent="0.2">
      <c r="A27" s="5" t="s">
        <v>21</v>
      </c>
      <c r="B27" s="47"/>
      <c r="C27" s="7">
        <v>6</v>
      </c>
      <c r="D27" s="1">
        <v>2100</v>
      </c>
      <c r="E27" s="49">
        <f t="shared" si="2"/>
        <v>2.8571428571428572</v>
      </c>
      <c r="F27" s="8">
        <v>2</v>
      </c>
      <c r="G27" s="2">
        <v>181</v>
      </c>
      <c r="H27" s="4">
        <f t="shared" si="0"/>
        <v>11.049723756906078</v>
      </c>
      <c r="I27" s="2">
        <v>3</v>
      </c>
      <c r="J27" s="3">
        <v>1259</v>
      </c>
      <c r="K27" s="4">
        <f t="shared" si="1"/>
        <v>2.3828435266084194</v>
      </c>
      <c r="L27" s="49">
        <v>3.1090425531914891</v>
      </c>
      <c r="M27" s="8">
        <v>747</v>
      </c>
      <c r="N27" s="3">
        <v>3583</v>
      </c>
      <c r="O27" s="49">
        <v>20.8</v>
      </c>
      <c r="P27" s="9">
        <v>976</v>
      </c>
      <c r="Q27" s="3">
        <v>16360</v>
      </c>
      <c r="R27" s="49">
        <v>6</v>
      </c>
      <c r="S27" s="12">
        <v>673</v>
      </c>
    </row>
    <row r="28" spans="1:19" ht="15.75" x14ac:dyDescent="0.2">
      <c r="A28" s="5" t="s">
        <v>22</v>
      </c>
      <c r="B28" s="47"/>
      <c r="C28" s="7">
        <v>3</v>
      </c>
      <c r="D28" s="1">
        <v>746</v>
      </c>
      <c r="E28" s="49">
        <f t="shared" si="2"/>
        <v>4.0214477211796247</v>
      </c>
      <c r="F28" s="8">
        <v>0</v>
      </c>
      <c r="G28" s="2">
        <v>7</v>
      </c>
      <c r="H28" s="4">
        <f t="shared" si="0"/>
        <v>0</v>
      </c>
      <c r="I28" s="2">
        <v>3</v>
      </c>
      <c r="J28" s="3">
        <v>660</v>
      </c>
      <c r="K28" s="4">
        <f t="shared" si="1"/>
        <v>4.545454545454545</v>
      </c>
      <c r="L28" s="49">
        <v>0</v>
      </c>
      <c r="M28" s="8">
        <v>129</v>
      </c>
      <c r="N28" s="3">
        <v>1135</v>
      </c>
      <c r="O28" s="49">
        <v>11.4</v>
      </c>
      <c r="P28" s="9">
        <v>275</v>
      </c>
      <c r="Q28" s="3">
        <v>4919</v>
      </c>
      <c r="R28" s="49">
        <v>5.6</v>
      </c>
      <c r="S28" s="12">
        <v>259</v>
      </c>
    </row>
    <row r="29" spans="1:19" ht="15.75" x14ac:dyDescent="0.2">
      <c r="A29" s="5" t="s">
        <v>23</v>
      </c>
      <c r="B29" s="47"/>
      <c r="C29" s="7">
        <v>3</v>
      </c>
      <c r="D29" s="1">
        <v>419</v>
      </c>
      <c r="E29" s="49">
        <f t="shared" si="2"/>
        <v>7.1599045346062056</v>
      </c>
      <c r="F29" s="8">
        <v>1</v>
      </c>
      <c r="G29" s="2">
        <v>142</v>
      </c>
      <c r="H29" s="4">
        <f t="shared" si="0"/>
        <v>7.042253521126761</v>
      </c>
      <c r="I29" s="2">
        <v>1</v>
      </c>
      <c r="J29" s="3">
        <v>228</v>
      </c>
      <c r="K29" s="4">
        <f t="shared" si="1"/>
        <v>4.3859649122807012</v>
      </c>
      <c r="L29" s="49" t="s">
        <v>119</v>
      </c>
      <c r="M29" s="8">
        <v>383</v>
      </c>
      <c r="N29" s="2">
        <v>699</v>
      </c>
      <c r="O29" s="49">
        <v>54.800000000000004</v>
      </c>
      <c r="P29" s="9">
        <v>181</v>
      </c>
      <c r="Q29" s="3">
        <v>2809</v>
      </c>
      <c r="R29" s="49">
        <v>6.4</v>
      </c>
      <c r="S29" s="12">
        <v>148</v>
      </c>
    </row>
    <row r="30" spans="1:19" ht="15.75" x14ac:dyDescent="0.2">
      <c r="A30" s="5" t="s">
        <v>24</v>
      </c>
      <c r="B30" s="47"/>
      <c r="C30" s="7">
        <v>1</v>
      </c>
      <c r="D30" s="1">
        <v>257</v>
      </c>
      <c r="E30" s="49">
        <f t="shared" si="2"/>
        <v>3.8910505836575875</v>
      </c>
      <c r="F30" s="8">
        <v>0</v>
      </c>
      <c r="G30" s="2">
        <v>1</v>
      </c>
      <c r="H30" s="4">
        <f t="shared" si="0"/>
        <v>0</v>
      </c>
      <c r="I30" s="2">
        <v>0</v>
      </c>
      <c r="J30" s="3">
        <v>221</v>
      </c>
      <c r="K30" s="4">
        <f t="shared" si="1"/>
        <v>0</v>
      </c>
      <c r="L30" s="49">
        <v>0</v>
      </c>
      <c r="M30" s="8">
        <v>85</v>
      </c>
      <c r="N30" s="2">
        <v>496</v>
      </c>
      <c r="O30" s="49">
        <v>17.100000000000001</v>
      </c>
      <c r="P30" s="9">
        <v>139</v>
      </c>
      <c r="Q30" s="3">
        <v>1880</v>
      </c>
      <c r="R30" s="49">
        <v>7.4</v>
      </c>
      <c r="S30" s="12">
        <v>94</v>
      </c>
    </row>
    <row r="31" spans="1:19" ht="15.75" x14ac:dyDescent="0.2">
      <c r="A31" s="5" t="s">
        <v>25</v>
      </c>
      <c r="B31" s="47"/>
      <c r="C31" s="7">
        <v>29</v>
      </c>
      <c r="D31" s="1">
        <v>3340</v>
      </c>
      <c r="E31" s="49">
        <f t="shared" si="2"/>
        <v>8.682634730538922</v>
      </c>
      <c r="F31" s="8">
        <v>8</v>
      </c>
      <c r="G31" s="3">
        <v>682</v>
      </c>
      <c r="H31" s="4">
        <f t="shared" si="0"/>
        <v>11.730205278592376</v>
      </c>
      <c r="I31" s="2">
        <v>16</v>
      </c>
      <c r="J31" s="3">
        <v>2238</v>
      </c>
      <c r="K31" s="4">
        <f t="shared" si="1"/>
        <v>7.1492403932082214</v>
      </c>
      <c r="L31" s="49">
        <v>0.83400661035622459</v>
      </c>
      <c r="M31" s="9">
        <v>1753</v>
      </c>
      <c r="N31" s="3">
        <v>5794</v>
      </c>
      <c r="O31" s="49">
        <v>30.3</v>
      </c>
      <c r="P31" s="9">
        <v>1266</v>
      </c>
      <c r="Q31" s="3">
        <v>23044</v>
      </c>
      <c r="R31" s="49">
        <v>5.5</v>
      </c>
      <c r="S31" s="11">
        <v>1086</v>
      </c>
    </row>
    <row r="32" spans="1:19" ht="15.75" x14ac:dyDescent="0.2">
      <c r="A32" s="5" t="s">
        <v>26</v>
      </c>
      <c r="B32" s="47"/>
      <c r="C32" s="7">
        <v>7</v>
      </c>
      <c r="D32" s="1">
        <v>1742</v>
      </c>
      <c r="E32" s="49">
        <f t="shared" si="2"/>
        <v>4.0183696900114807</v>
      </c>
      <c r="F32" s="8">
        <v>5</v>
      </c>
      <c r="G32" s="3">
        <v>478</v>
      </c>
      <c r="H32" s="4">
        <f t="shared" si="0"/>
        <v>10.460251046025103</v>
      </c>
      <c r="I32" s="2">
        <v>2</v>
      </c>
      <c r="J32" s="3">
        <v>951</v>
      </c>
      <c r="K32" s="4">
        <f t="shared" si="1"/>
        <v>2.1030494216614088</v>
      </c>
      <c r="L32" s="49">
        <v>1.7384305835010063</v>
      </c>
      <c r="M32" s="8">
        <v>674</v>
      </c>
      <c r="N32" s="3">
        <v>2683</v>
      </c>
      <c r="O32" s="49">
        <v>25.1</v>
      </c>
      <c r="P32" s="9">
        <v>605</v>
      </c>
      <c r="Q32" s="3">
        <v>10445</v>
      </c>
      <c r="R32" s="49">
        <v>5.8</v>
      </c>
      <c r="S32" s="12">
        <v>568</v>
      </c>
    </row>
    <row r="33" spans="1:19" ht="15.75" x14ac:dyDescent="0.2">
      <c r="A33" s="5" t="s">
        <v>27</v>
      </c>
      <c r="B33" s="47"/>
      <c r="C33" s="7">
        <v>33</v>
      </c>
      <c r="D33" s="1">
        <v>3825</v>
      </c>
      <c r="E33" s="49">
        <f t="shared" si="2"/>
        <v>8.6274509803921564</v>
      </c>
      <c r="F33" s="8">
        <v>9</v>
      </c>
      <c r="G33" s="3">
        <v>660</v>
      </c>
      <c r="H33" s="4">
        <f t="shared" si="0"/>
        <v>13.636363636363635</v>
      </c>
      <c r="I33" s="2">
        <v>14</v>
      </c>
      <c r="J33" s="3">
        <v>2267</v>
      </c>
      <c r="K33" s="4">
        <f t="shared" si="1"/>
        <v>6.1755624172915748</v>
      </c>
      <c r="L33" s="49">
        <v>1.629861111111111</v>
      </c>
      <c r="M33" s="9">
        <v>1158</v>
      </c>
      <c r="N33" s="3">
        <v>6025</v>
      </c>
      <c r="O33" s="49">
        <v>19.2</v>
      </c>
      <c r="P33" s="9">
        <v>1116</v>
      </c>
      <c r="Q33" s="3">
        <v>22343</v>
      </c>
      <c r="R33" s="49">
        <v>5</v>
      </c>
      <c r="S33" s="11">
        <v>1300</v>
      </c>
    </row>
    <row r="34" spans="1:19" ht="15.75" x14ac:dyDescent="0.2">
      <c r="A34" s="5" t="s">
        <v>28</v>
      </c>
      <c r="B34" s="47"/>
      <c r="C34" s="7">
        <v>167</v>
      </c>
      <c r="D34" s="1">
        <v>15452</v>
      </c>
      <c r="E34" s="49">
        <f t="shared" si="2"/>
        <v>10.807662438519285</v>
      </c>
      <c r="F34" s="8">
        <v>101</v>
      </c>
      <c r="G34" s="3">
        <v>5457</v>
      </c>
      <c r="H34" s="4">
        <f t="shared" si="0"/>
        <v>18.508337914605093</v>
      </c>
      <c r="I34" s="2">
        <v>26</v>
      </c>
      <c r="J34" s="3">
        <v>5649</v>
      </c>
      <c r="K34" s="4">
        <f t="shared" si="1"/>
        <v>4.6025845282350861</v>
      </c>
      <c r="L34" s="49">
        <v>1.8243165029646427</v>
      </c>
      <c r="M34" s="9">
        <v>6000</v>
      </c>
      <c r="N34" s="3">
        <v>24360</v>
      </c>
      <c r="O34" s="49">
        <v>24.6</v>
      </c>
      <c r="P34" s="9">
        <v>3863</v>
      </c>
      <c r="Q34" s="3">
        <v>85993</v>
      </c>
      <c r="R34" s="49">
        <v>4.5</v>
      </c>
      <c r="S34" s="11">
        <v>5082</v>
      </c>
    </row>
    <row r="35" spans="1:19" ht="15.75" x14ac:dyDescent="0.2">
      <c r="A35" s="5" t="s">
        <v>29</v>
      </c>
      <c r="B35" s="47"/>
      <c r="C35" s="7">
        <v>3</v>
      </c>
      <c r="D35" s="1">
        <v>964</v>
      </c>
      <c r="E35" s="49">
        <f t="shared" si="2"/>
        <v>3.1120331950207465</v>
      </c>
      <c r="F35" s="8">
        <v>0</v>
      </c>
      <c r="G35" s="2">
        <v>52</v>
      </c>
      <c r="H35" s="4">
        <f t="shared" si="0"/>
        <v>0</v>
      </c>
      <c r="I35" s="2">
        <v>1</v>
      </c>
      <c r="J35" s="3">
        <v>783</v>
      </c>
      <c r="K35" s="4">
        <f t="shared" si="1"/>
        <v>1.277139208173691</v>
      </c>
      <c r="L35" s="49">
        <v>0</v>
      </c>
      <c r="M35" s="8">
        <v>149</v>
      </c>
      <c r="N35" s="3">
        <v>1496</v>
      </c>
      <c r="O35" s="49">
        <v>10</v>
      </c>
      <c r="P35" s="9">
        <v>391</v>
      </c>
      <c r="Q35" s="3">
        <v>7313</v>
      </c>
      <c r="R35" s="49">
        <v>5.3</v>
      </c>
      <c r="S35" s="12">
        <v>323</v>
      </c>
    </row>
    <row r="36" spans="1:19" ht="15.75" x14ac:dyDescent="0.2">
      <c r="A36" s="5" t="s">
        <v>30</v>
      </c>
      <c r="B36" s="47"/>
      <c r="C36" s="7">
        <v>3</v>
      </c>
      <c r="D36" s="1">
        <v>877</v>
      </c>
      <c r="E36" s="49">
        <f t="shared" si="2"/>
        <v>3.4207525655644244</v>
      </c>
      <c r="F36" s="8">
        <v>0</v>
      </c>
      <c r="G36" s="2">
        <v>17</v>
      </c>
      <c r="H36" s="4">
        <f t="shared" si="0"/>
        <v>0</v>
      </c>
      <c r="I36" s="2">
        <v>2</v>
      </c>
      <c r="J36" s="3">
        <v>661</v>
      </c>
      <c r="K36" s="4">
        <f t="shared" si="1"/>
        <v>3.0257186081694405</v>
      </c>
      <c r="L36" s="49" t="s">
        <v>119</v>
      </c>
      <c r="M36" s="8">
        <v>129</v>
      </c>
      <c r="N36" s="3">
        <v>1536</v>
      </c>
      <c r="O36" s="49">
        <v>8.4</v>
      </c>
      <c r="P36" s="9">
        <v>372</v>
      </c>
      <c r="Q36" s="3">
        <v>7056</v>
      </c>
      <c r="R36" s="49">
        <v>5.3</v>
      </c>
      <c r="S36" s="12">
        <v>303</v>
      </c>
    </row>
    <row r="37" spans="1:19" ht="15.75" x14ac:dyDescent="0.2">
      <c r="A37" s="5" t="s">
        <v>31</v>
      </c>
      <c r="B37" s="47"/>
      <c r="C37" s="7">
        <v>44</v>
      </c>
      <c r="D37" s="1">
        <v>5379</v>
      </c>
      <c r="E37" s="49">
        <f t="shared" si="2"/>
        <v>8.1799591002044991</v>
      </c>
      <c r="F37" s="8">
        <v>9</v>
      </c>
      <c r="G37" s="2">
        <v>570</v>
      </c>
      <c r="H37" s="4">
        <f t="shared" si="0"/>
        <v>15.789473684210527</v>
      </c>
      <c r="I37" s="2">
        <v>27</v>
      </c>
      <c r="J37" s="3">
        <v>3713</v>
      </c>
      <c r="K37" s="4">
        <f t="shared" si="1"/>
        <v>7.2717479127390252</v>
      </c>
      <c r="L37" s="49">
        <v>1.1884615384615387</v>
      </c>
      <c r="M37" s="9">
        <v>1655</v>
      </c>
      <c r="N37" s="3">
        <v>8906</v>
      </c>
      <c r="O37" s="49">
        <v>18.600000000000001</v>
      </c>
      <c r="P37" s="9">
        <v>2006</v>
      </c>
      <c r="Q37" s="3">
        <v>38731</v>
      </c>
      <c r="R37" s="49">
        <v>5.2</v>
      </c>
      <c r="S37" s="11">
        <v>1825</v>
      </c>
    </row>
    <row r="38" spans="1:19" ht="15.75" x14ac:dyDescent="0.2">
      <c r="A38" s="5" t="s">
        <v>32</v>
      </c>
      <c r="B38" s="47"/>
      <c r="C38" s="7">
        <v>4</v>
      </c>
      <c r="D38" s="1">
        <v>1239</v>
      </c>
      <c r="E38" s="49">
        <f t="shared" si="2"/>
        <v>3.228410008071025</v>
      </c>
      <c r="F38" s="8">
        <v>0</v>
      </c>
      <c r="G38" s="2">
        <v>83</v>
      </c>
      <c r="H38" s="4">
        <f t="shared" si="0"/>
        <v>0</v>
      </c>
      <c r="I38" s="2">
        <v>1</v>
      </c>
      <c r="J38" s="3">
        <v>939</v>
      </c>
      <c r="K38" s="4">
        <f t="shared" si="1"/>
        <v>1.0649627263045793</v>
      </c>
      <c r="L38" s="49">
        <v>4.033430232558139</v>
      </c>
      <c r="M38" s="8">
        <v>575</v>
      </c>
      <c r="N38" s="3">
        <v>2139</v>
      </c>
      <c r="O38" s="49">
        <v>26.900000000000002</v>
      </c>
      <c r="P38" s="9">
        <v>535</v>
      </c>
      <c r="Q38" s="3">
        <v>9677</v>
      </c>
      <c r="R38" s="49">
        <v>5.5</v>
      </c>
      <c r="S38" s="12">
        <v>442</v>
      </c>
    </row>
    <row r="39" spans="1:19" ht="15.75" x14ac:dyDescent="0.2">
      <c r="A39" s="5" t="s">
        <v>33</v>
      </c>
      <c r="B39" s="47"/>
      <c r="C39" s="7">
        <v>13</v>
      </c>
      <c r="D39" s="1">
        <v>2133</v>
      </c>
      <c r="E39" s="49">
        <f t="shared" si="2"/>
        <v>6.0947022972339431</v>
      </c>
      <c r="F39" s="8">
        <v>5</v>
      </c>
      <c r="G39" s="2">
        <v>377</v>
      </c>
      <c r="H39" s="4">
        <f t="shared" si="0"/>
        <v>13.262599469496022</v>
      </c>
      <c r="I39" s="2">
        <v>2</v>
      </c>
      <c r="J39" s="3">
        <v>780</v>
      </c>
      <c r="K39" s="4">
        <f t="shared" si="1"/>
        <v>2.5641025641025643</v>
      </c>
      <c r="L39" s="49">
        <v>1.7436440677966105</v>
      </c>
      <c r="M39" s="9">
        <v>876</v>
      </c>
      <c r="N39" s="3">
        <v>3175</v>
      </c>
      <c r="O39" s="49">
        <v>27.6</v>
      </c>
      <c r="P39" s="9">
        <v>843</v>
      </c>
      <c r="Q39" s="3">
        <v>11982</v>
      </c>
      <c r="R39" s="49">
        <v>7</v>
      </c>
      <c r="S39" s="12">
        <v>709</v>
      </c>
    </row>
    <row r="40" spans="1:19" ht="15.75" x14ac:dyDescent="0.2">
      <c r="A40" s="5" t="s">
        <v>34</v>
      </c>
      <c r="B40" s="47"/>
      <c r="C40" s="7">
        <v>53</v>
      </c>
      <c r="D40" s="1">
        <v>12347</v>
      </c>
      <c r="E40" s="49">
        <f t="shared" si="2"/>
        <v>4.2925406981452987</v>
      </c>
      <c r="F40" s="8">
        <v>30</v>
      </c>
      <c r="G40" s="3">
        <v>3170</v>
      </c>
      <c r="H40" s="4">
        <f t="shared" ref="H40:H68" si="3">+F40/G40*1000</f>
        <v>9.4637223974763405</v>
      </c>
      <c r="I40" s="2">
        <v>7</v>
      </c>
      <c r="J40" s="3">
        <v>4536</v>
      </c>
      <c r="K40" s="4">
        <f t="shared" ref="K40:K71" si="4">+I40/J40*1000</f>
        <v>1.5432098765432098</v>
      </c>
      <c r="L40" s="49">
        <v>3.7482881402355521</v>
      </c>
      <c r="M40" s="9">
        <v>3839</v>
      </c>
      <c r="N40" s="3">
        <v>19706</v>
      </c>
      <c r="O40" s="49">
        <v>19.5</v>
      </c>
      <c r="P40" s="9">
        <v>4153</v>
      </c>
      <c r="Q40" s="3">
        <v>66697</v>
      </c>
      <c r="R40" s="49">
        <v>6.2</v>
      </c>
      <c r="S40" s="11">
        <v>4197</v>
      </c>
    </row>
    <row r="41" spans="1:19" ht="15.75" x14ac:dyDescent="0.2">
      <c r="A41" s="5" t="s">
        <v>35</v>
      </c>
      <c r="B41" s="47"/>
      <c r="C41" s="7">
        <v>28</v>
      </c>
      <c r="D41" s="1">
        <v>1708</v>
      </c>
      <c r="E41" s="49">
        <f t="shared" ref="E41:E72" si="5">C41/D41*1000</f>
        <v>16.393442622950822</v>
      </c>
      <c r="F41" s="8">
        <v>20</v>
      </c>
      <c r="G41" s="3">
        <v>929</v>
      </c>
      <c r="H41" s="4">
        <f t="shared" si="3"/>
        <v>21.528525296017225</v>
      </c>
      <c r="I41" s="2">
        <v>6</v>
      </c>
      <c r="J41" s="3">
        <v>530</v>
      </c>
      <c r="K41" s="4">
        <f t="shared" si="4"/>
        <v>11.320754716981131</v>
      </c>
      <c r="L41" s="49">
        <v>1.2220973782771536</v>
      </c>
      <c r="M41" s="9">
        <v>1149</v>
      </c>
      <c r="N41" s="3">
        <v>2795</v>
      </c>
      <c r="O41" s="49">
        <v>41.099999999999994</v>
      </c>
      <c r="P41" s="9">
        <v>523</v>
      </c>
      <c r="Q41" s="3">
        <v>10930</v>
      </c>
      <c r="R41" s="49">
        <v>4.8</v>
      </c>
      <c r="S41" s="12">
        <v>577</v>
      </c>
    </row>
    <row r="42" spans="1:19" ht="15.75" x14ac:dyDescent="0.2">
      <c r="A42" s="5" t="s">
        <v>36</v>
      </c>
      <c r="B42" s="47"/>
      <c r="C42" s="7">
        <v>103</v>
      </c>
      <c r="D42" s="1">
        <v>13428</v>
      </c>
      <c r="E42" s="49">
        <f t="shared" si="5"/>
        <v>7.6705391718796543</v>
      </c>
      <c r="F42" s="8">
        <v>38</v>
      </c>
      <c r="G42" s="3">
        <v>3315</v>
      </c>
      <c r="H42" s="4">
        <f t="shared" si="3"/>
        <v>11.463046757164403</v>
      </c>
      <c r="I42" s="2">
        <v>25</v>
      </c>
      <c r="J42" s="3">
        <v>5764</v>
      </c>
      <c r="K42" s="4">
        <f t="shared" si="4"/>
        <v>4.3372657876474667</v>
      </c>
      <c r="L42" s="49">
        <v>3.2390588016893309</v>
      </c>
      <c r="M42" s="9">
        <v>5144</v>
      </c>
      <c r="N42" s="3">
        <v>22171</v>
      </c>
      <c r="O42" s="49">
        <v>23.200000000000003</v>
      </c>
      <c r="P42" s="9">
        <v>5058</v>
      </c>
      <c r="Q42" s="3">
        <v>89902</v>
      </c>
      <c r="R42" s="49">
        <v>5.6</v>
      </c>
      <c r="S42" s="11">
        <v>4489</v>
      </c>
    </row>
    <row r="43" spans="1:19" ht="15.75" x14ac:dyDescent="0.2">
      <c r="A43" s="5" t="s">
        <v>37</v>
      </c>
      <c r="B43" s="47"/>
      <c r="C43" s="7">
        <v>13</v>
      </c>
      <c r="D43" s="1">
        <v>2746</v>
      </c>
      <c r="E43" s="49">
        <f t="shared" si="5"/>
        <v>4.7341587764020394</v>
      </c>
      <c r="F43" s="8">
        <v>9</v>
      </c>
      <c r="G43" s="2">
        <v>565</v>
      </c>
      <c r="H43" s="4">
        <f t="shared" si="3"/>
        <v>15.929203539823009</v>
      </c>
      <c r="I43" s="2">
        <v>3</v>
      </c>
      <c r="J43" s="3">
        <v>1578</v>
      </c>
      <c r="K43" s="4">
        <f t="shared" si="4"/>
        <v>1.9011406844106464</v>
      </c>
      <c r="L43" s="49">
        <v>4.0285367334547661</v>
      </c>
      <c r="M43" s="8">
        <v>667</v>
      </c>
      <c r="N43" s="3">
        <v>4162</v>
      </c>
      <c r="O43" s="49">
        <v>16</v>
      </c>
      <c r="P43" s="9">
        <v>926</v>
      </c>
      <c r="Q43" s="3">
        <v>17169</v>
      </c>
      <c r="R43" s="49">
        <v>5.4</v>
      </c>
      <c r="S43" s="12">
        <v>944</v>
      </c>
    </row>
    <row r="44" spans="1:19" ht="15.75" x14ac:dyDescent="0.2">
      <c r="A44" s="5" t="s">
        <v>38</v>
      </c>
      <c r="B44" s="47"/>
      <c r="C44" s="7">
        <v>49</v>
      </c>
      <c r="D44" s="1">
        <v>8491</v>
      </c>
      <c r="E44" s="49">
        <f t="shared" si="5"/>
        <v>5.7708161582852435</v>
      </c>
      <c r="F44" s="8">
        <v>20</v>
      </c>
      <c r="G44" s="3">
        <v>1815</v>
      </c>
      <c r="H44" s="4">
        <f t="shared" si="3"/>
        <v>11.019283746556475</v>
      </c>
      <c r="I44" s="2">
        <v>16</v>
      </c>
      <c r="J44" s="3">
        <v>4634</v>
      </c>
      <c r="K44" s="4">
        <f t="shared" si="4"/>
        <v>3.4527406128614588</v>
      </c>
      <c r="L44" s="49">
        <v>2.9422858639657732</v>
      </c>
      <c r="M44" s="9">
        <v>2959</v>
      </c>
      <c r="N44" s="3">
        <v>13242</v>
      </c>
      <c r="O44" s="49">
        <v>22.3</v>
      </c>
      <c r="P44" s="9">
        <v>3158</v>
      </c>
      <c r="Q44" s="3">
        <v>54334</v>
      </c>
      <c r="R44" s="49">
        <v>5.8</v>
      </c>
      <c r="S44" s="11">
        <v>2855</v>
      </c>
    </row>
    <row r="45" spans="1:19" ht="15.75" x14ac:dyDescent="0.2">
      <c r="A45" s="5" t="s">
        <v>39</v>
      </c>
      <c r="B45" s="47"/>
      <c r="C45" s="7">
        <v>3</v>
      </c>
      <c r="D45" s="1">
        <v>275</v>
      </c>
      <c r="E45" s="49">
        <f t="shared" si="5"/>
        <v>10.90909090909091</v>
      </c>
      <c r="F45" s="8">
        <v>1</v>
      </c>
      <c r="G45" s="2">
        <v>68</v>
      </c>
      <c r="H45" s="4">
        <f t="shared" si="3"/>
        <v>14.705882352941176</v>
      </c>
      <c r="I45" s="2">
        <v>2</v>
      </c>
      <c r="J45" s="3">
        <v>187</v>
      </c>
      <c r="K45" s="4">
        <f t="shared" si="4"/>
        <v>10.695187165775401</v>
      </c>
      <c r="L45" s="49">
        <v>0</v>
      </c>
      <c r="M45" s="8">
        <v>46</v>
      </c>
      <c r="N45" s="2">
        <v>236</v>
      </c>
      <c r="O45" s="49">
        <v>19.5</v>
      </c>
      <c r="P45" s="9">
        <v>111</v>
      </c>
      <c r="Q45" s="3">
        <v>2065</v>
      </c>
      <c r="R45" s="49">
        <v>5.4</v>
      </c>
      <c r="S45" s="12">
        <v>98</v>
      </c>
    </row>
    <row r="46" spans="1:19" ht="15.75" x14ac:dyDescent="0.2">
      <c r="A46" s="5" t="s">
        <v>40</v>
      </c>
      <c r="B46" s="47"/>
      <c r="C46" s="7">
        <v>3</v>
      </c>
      <c r="D46" s="1">
        <v>256</v>
      </c>
      <c r="E46" s="49">
        <f t="shared" si="5"/>
        <v>11.71875</v>
      </c>
      <c r="F46" s="8">
        <v>0</v>
      </c>
      <c r="G46" s="2">
        <v>1</v>
      </c>
      <c r="H46" s="4">
        <f t="shared" si="3"/>
        <v>0</v>
      </c>
      <c r="I46" s="2">
        <v>2</v>
      </c>
      <c r="J46" s="3">
        <v>210</v>
      </c>
      <c r="K46" s="4">
        <f t="shared" si="4"/>
        <v>9.5238095238095255</v>
      </c>
      <c r="L46" s="49" t="s">
        <v>119</v>
      </c>
      <c r="M46" s="8">
        <v>0</v>
      </c>
      <c r="N46" s="2">
        <v>324</v>
      </c>
      <c r="O46" s="49">
        <v>0</v>
      </c>
      <c r="P46" s="9">
        <v>92</v>
      </c>
      <c r="Q46" s="3">
        <v>1571</v>
      </c>
      <c r="R46" s="49">
        <v>5.9</v>
      </c>
      <c r="S46" s="12">
        <v>76</v>
      </c>
    </row>
    <row r="47" spans="1:19" ht="15.75" x14ac:dyDescent="0.2">
      <c r="A47" s="5" t="s">
        <v>41</v>
      </c>
      <c r="B47" s="47"/>
      <c r="C47" s="7">
        <v>8</v>
      </c>
      <c r="D47" s="1">
        <v>1833</v>
      </c>
      <c r="E47" s="49">
        <f t="shared" si="5"/>
        <v>4.3644298963447898</v>
      </c>
      <c r="F47" s="8">
        <v>3</v>
      </c>
      <c r="G47" s="2">
        <v>449</v>
      </c>
      <c r="H47" s="4">
        <f t="shared" si="3"/>
        <v>6.6815144766146997</v>
      </c>
      <c r="I47" s="2">
        <v>3</v>
      </c>
      <c r="J47" s="3">
        <v>973</v>
      </c>
      <c r="K47" s="4">
        <f t="shared" si="4"/>
        <v>3.0832476875642341</v>
      </c>
      <c r="L47" s="49">
        <v>1.7153419593345656</v>
      </c>
      <c r="M47" s="8">
        <v>559</v>
      </c>
      <c r="N47" s="3">
        <v>3135</v>
      </c>
      <c r="O47" s="49">
        <v>17.8</v>
      </c>
      <c r="P47" s="9">
        <v>636</v>
      </c>
      <c r="Q47" s="3">
        <v>12826</v>
      </c>
      <c r="R47" s="49">
        <v>5</v>
      </c>
      <c r="S47" s="12">
        <v>621</v>
      </c>
    </row>
    <row r="48" spans="1:19" ht="15.75" x14ac:dyDescent="0.2">
      <c r="A48" s="5" t="s">
        <v>42</v>
      </c>
      <c r="B48" s="47"/>
      <c r="C48" s="7">
        <v>7</v>
      </c>
      <c r="D48" s="1">
        <v>607</v>
      </c>
      <c r="E48" s="49">
        <f t="shared" si="5"/>
        <v>11.532125205930807</v>
      </c>
      <c r="F48" s="8">
        <v>4</v>
      </c>
      <c r="G48" s="2">
        <v>193</v>
      </c>
      <c r="H48" s="4">
        <f t="shared" si="3"/>
        <v>20.725388601036268</v>
      </c>
      <c r="I48" s="2">
        <v>3</v>
      </c>
      <c r="J48" s="3">
        <v>248</v>
      </c>
      <c r="K48" s="4">
        <f t="shared" si="4"/>
        <v>12.096774193548386</v>
      </c>
      <c r="L48" s="49">
        <v>0.82333333333333336</v>
      </c>
      <c r="M48" s="8">
        <v>429</v>
      </c>
      <c r="N48" s="3">
        <v>982</v>
      </c>
      <c r="O48" s="49">
        <v>43.7</v>
      </c>
      <c r="P48" s="9">
        <v>325</v>
      </c>
      <c r="Q48" s="3">
        <v>3883</v>
      </c>
      <c r="R48" s="49">
        <v>8.4</v>
      </c>
      <c r="S48" s="12">
        <v>199</v>
      </c>
    </row>
    <row r="49" spans="1:19" ht="15.75" x14ac:dyDescent="0.2">
      <c r="A49" s="5" t="s">
        <v>43</v>
      </c>
      <c r="B49" s="47"/>
      <c r="C49" s="7">
        <v>146</v>
      </c>
      <c r="D49" s="1">
        <v>17275</v>
      </c>
      <c r="E49" s="49">
        <f t="shared" si="5"/>
        <v>8.4515195369030387</v>
      </c>
      <c r="F49" s="8">
        <v>91</v>
      </c>
      <c r="G49" s="3">
        <v>6610</v>
      </c>
      <c r="H49" s="4">
        <f t="shared" si="3"/>
        <v>13.767019667170953</v>
      </c>
      <c r="I49" s="2">
        <v>22</v>
      </c>
      <c r="J49" s="3">
        <v>5769</v>
      </c>
      <c r="K49" s="4">
        <f t="shared" si="4"/>
        <v>3.8134858727682439</v>
      </c>
      <c r="L49" s="49">
        <v>2.529276177090654</v>
      </c>
      <c r="M49" s="9">
        <v>6615</v>
      </c>
      <c r="N49" s="3">
        <v>29796</v>
      </c>
      <c r="O49" s="49">
        <v>22.2</v>
      </c>
      <c r="P49" s="9">
        <v>6126</v>
      </c>
      <c r="Q49" s="3">
        <v>121484</v>
      </c>
      <c r="R49" s="49">
        <v>5</v>
      </c>
      <c r="S49" s="11">
        <v>5635</v>
      </c>
    </row>
    <row r="50" spans="1:19" ht="15.75" x14ac:dyDescent="0.2">
      <c r="A50" s="5" t="s">
        <v>44</v>
      </c>
      <c r="B50" s="47"/>
      <c r="C50" s="7">
        <v>16</v>
      </c>
      <c r="D50" s="1">
        <v>1490</v>
      </c>
      <c r="E50" s="49">
        <f t="shared" si="5"/>
        <v>10.738255033557046</v>
      </c>
      <c r="F50" s="8">
        <v>11</v>
      </c>
      <c r="G50" s="3">
        <v>809</v>
      </c>
      <c r="H50" s="4">
        <f t="shared" si="3"/>
        <v>13.597033374536464</v>
      </c>
      <c r="I50" s="2">
        <v>3</v>
      </c>
      <c r="J50" s="3">
        <v>490</v>
      </c>
      <c r="K50" s="4">
        <f t="shared" si="4"/>
        <v>6.1224489795918364</v>
      </c>
      <c r="L50" s="49">
        <v>3.2345407976582505</v>
      </c>
      <c r="M50" s="9">
        <v>1026</v>
      </c>
      <c r="N50" s="3">
        <v>2549</v>
      </c>
      <c r="O50" s="49">
        <v>40.300000000000004</v>
      </c>
      <c r="P50" s="9">
        <v>484</v>
      </c>
      <c r="Q50" s="3">
        <v>9967</v>
      </c>
      <c r="R50" s="49">
        <v>4.9000000000000004</v>
      </c>
      <c r="S50" s="12">
        <v>512</v>
      </c>
    </row>
    <row r="51" spans="1:19" ht="15.75" x14ac:dyDescent="0.2">
      <c r="A51" s="5" t="s">
        <v>45</v>
      </c>
      <c r="B51" s="47"/>
      <c r="C51" s="7">
        <v>37</v>
      </c>
      <c r="D51" s="1">
        <v>5697</v>
      </c>
      <c r="E51" s="49">
        <f t="shared" si="5"/>
        <v>6.4946463050728456</v>
      </c>
      <c r="F51" s="8">
        <v>17</v>
      </c>
      <c r="G51" s="3">
        <v>976</v>
      </c>
      <c r="H51" s="4">
        <f t="shared" si="3"/>
        <v>17.418032786885245</v>
      </c>
      <c r="I51" s="2">
        <v>12</v>
      </c>
      <c r="J51" s="3">
        <v>3153</v>
      </c>
      <c r="K51" s="4">
        <f t="shared" si="4"/>
        <v>3.805899143672693</v>
      </c>
      <c r="L51" s="49">
        <v>1.4877704609595486</v>
      </c>
      <c r="M51" s="9">
        <v>1894</v>
      </c>
      <c r="N51" s="3">
        <v>9611</v>
      </c>
      <c r="O51" s="49">
        <v>19.7</v>
      </c>
      <c r="P51" s="9">
        <v>1751</v>
      </c>
      <c r="Q51" s="3">
        <v>36563</v>
      </c>
      <c r="R51" s="49">
        <v>4.8</v>
      </c>
      <c r="S51" s="11">
        <v>1955</v>
      </c>
    </row>
    <row r="52" spans="1:19" ht="15.75" x14ac:dyDescent="0.2">
      <c r="A52" s="5" t="s">
        <v>46</v>
      </c>
      <c r="B52" s="47"/>
      <c r="C52" s="7">
        <v>12</v>
      </c>
      <c r="D52" s="1">
        <v>1591</v>
      </c>
      <c r="E52" s="49">
        <f t="shared" si="5"/>
        <v>7.5424261470773102</v>
      </c>
      <c r="F52" s="8">
        <v>0</v>
      </c>
      <c r="G52" s="2">
        <v>12</v>
      </c>
      <c r="H52" s="4">
        <f t="shared" si="3"/>
        <v>0</v>
      </c>
      <c r="I52" s="2">
        <v>12</v>
      </c>
      <c r="J52" s="3">
        <v>1412</v>
      </c>
      <c r="K52" s="4">
        <f t="shared" si="4"/>
        <v>8.4985835694051008</v>
      </c>
      <c r="L52" s="49">
        <v>0</v>
      </c>
      <c r="M52" s="8">
        <v>615</v>
      </c>
      <c r="N52" s="3">
        <v>2611</v>
      </c>
      <c r="O52" s="49">
        <v>23.599999999999998</v>
      </c>
      <c r="P52" s="9">
        <v>629</v>
      </c>
      <c r="Q52" s="3">
        <v>11276</v>
      </c>
      <c r="R52" s="49">
        <v>5.6</v>
      </c>
      <c r="S52" s="12">
        <v>536</v>
      </c>
    </row>
    <row r="53" spans="1:19" ht="15.75" x14ac:dyDescent="0.2">
      <c r="A53" s="5" t="s">
        <v>47</v>
      </c>
      <c r="B53" s="47"/>
      <c r="C53" s="7">
        <v>14</v>
      </c>
      <c r="D53" s="1">
        <v>3056</v>
      </c>
      <c r="E53" s="49">
        <f t="shared" si="5"/>
        <v>4.5811518324607325</v>
      </c>
      <c r="F53" s="8">
        <v>1</v>
      </c>
      <c r="G53" s="2">
        <v>81</v>
      </c>
      <c r="H53" s="4">
        <f t="shared" si="3"/>
        <v>12.345679012345679</v>
      </c>
      <c r="I53" s="2">
        <v>10</v>
      </c>
      <c r="J53" s="3">
        <v>2120</v>
      </c>
      <c r="K53" s="4">
        <f t="shared" si="4"/>
        <v>4.7169811320754711</v>
      </c>
      <c r="L53" s="49">
        <v>0</v>
      </c>
      <c r="M53" s="9">
        <v>1135</v>
      </c>
      <c r="N53" s="3">
        <v>5281</v>
      </c>
      <c r="O53" s="49">
        <v>21.5</v>
      </c>
      <c r="P53" s="9">
        <v>1460</v>
      </c>
      <c r="Q53" s="3">
        <v>22893</v>
      </c>
      <c r="R53" s="49">
        <v>6.4</v>
      </c>
      <c r="S53" s="11">
        <v>997</v>
      </c>
    </row>
    <row r="54" spans="1:19" ht="15.75" x14ac:dyDescent="0.2">
      <c r="A54" s="5" t="s">
        <v>48</v>
      </c>
      <c r="B54" s="47"/>
      <c r="C54" s="7">
        <v>5</v>
      </c>
      <c r="D54" s="1">
        <v>560</v>
      </c>
      <c r="E54" s="49">
        <f t="shared" si="5"/>
        <v>8.9285714285714288</v>
      </c>
      <c r="F54" s="8">
        <v>5</v>
      </c>
      <c r="G54" s="2">
        <v>346</v>
      </c>
      <c r="H54" s="4">
        <f t="shared" si="3"/>
        <v>14.450867052023121</v>
      </c>
      <c r="I54" s="2">
        <v>0</v>
      </c>
      <c r="J54" s="3">
        <v>174</v>
      </c>
      <c r="K54" s="4">
        <f t="shared" si="4"/>
        <v>0</v>
      </c>
      <c r="L54" s="49">
        <v>1.2572944297082229</v>
      </c>
      <c r="M54" s="8">
        <v>461</v>
      </c>
      <c r="N54" s="2">
        <v>938</v>
      </c>
      <c r="O54" s="49">
        <v>49.1</v>
      </c>
      <c r="P54" s="9">
        <v>180</v>
      </c>
      <c r="Q54" s="3">
        <v>3669</v>
      </c>
      <c r="R54" s="49">
        <v>4.9000000000000004</v>
      </c>
      <c r="S54" s="12">
        <v>175</v>
      </c>
    </row>
    <row r="55" spans="1:19" ht="15.75" x14ac:dyDescent="0.2">
      <c r="A55" s="5" t="s">
        <v>49</v>
      </c>
      <c r="B55" s="47"/>
      <c r="C55" s="7">
        <v>24</v>
      </c>
      <c r="D55" s="1">
        <v>2526</v>
      </c>
      <c r="E55" s="49">
        <f t="shared" si="5"/>
        <v>9.5011876484560567</v>
      </c>
      <c r="F55" s="8">
        <v>12</v>
      </c>
      <c r="G55" s="3">
        <v>599</v>
      </c>
      <c r="H55" s="4">
        <f t="shared" si="3"/>
        <v>20.033388981636058</v>
      </c>
      <c r="I55" s="2">
        <v>6</v>
      </c>
      <c r="J55" s="3">
        <v>992</v>
      </c>
      <c r="K55" s="4">
        <f t="shared" si="4"/>
        <v>6.0483870967741931</v>
      </c>
      <c r="L55" s="49">
        <v>7.89041095890411</v>
      </c>
      <c r="M55" s="9">
        <v>1114</v>
      </c>
      <c r="N55" s="3">
        <v>4238</v>
      </c>
      <c r="O55" s="49">
        <v>26.3</v>
      </c>
      <c r="P55" s="9">
        <v>680</v>
      </c>
      <c r="Q55" s="3">
        <v>14666</v>
      </c>
      <c r="R55" s="49">
        <v>4.5999999999999996</v>
      </c>
      <c r="S55" s="12">
        <v>820</v>
      </c>
    </row>
    <row r="56" spans="1:19" ht="15.75" x14ac:dyDescent="0.2">
      <c r="A56" s="5" t="s">
        <v>50</v>
      </c>
      <c r="B56" s="47"/>
      <c r="C56" s="7">
        <v>1</v>
      </c>
      <c r="D56" s="1">
        <v>90</v>
      </c>
      <c r="E56" s="49">
        <f t="shared" si="5"/>
        <v>11.111111111111111</v>
      </c>
      <c r="F56" s="8">
        <v>1</v>
      </c>
      <c r="G56" s="2">
        <v>13</v>
      </c>
      <c r="H56" s="4">
        <f t="shared" si="3"/>
        <v>76.923076923076934</v>
      </c>
      <c r="I56" s="2">
        <v>0</v>
      </c>
      <c r="J56" s="3">
        <v>58</v>
      </c>
      <c r="K56" s="4">
        <f t="shared" si="4"/>
        <v>0</v>
      </c>
      <c r="L56" s="49" t="s">
        <v>119</v>
      </c>
      <c r="M56" s="8">
        <v>4</v>
      </c>
      <c r="N56" s="2">
        <v>169</v>
      </c>
      <c r="O56" s="49">
        <v>2.4</v>
      </c>
      <c r="P56" s="9">
        <v>58</v>
      </c>
      <c r="Q56" s="3">
        <v>696</v>
      </c>
      <c r="R56" s="49">
        <v>8.3000000000000007</v>
      </c>
      <c r="S56" s="12">
        <v>21</v>
      </c>
    </row>
    <row r="57" spans="1:19" ht="15.75" x14ac:dyDescent="0.2">
      <c r="A57" s="5" t="s">
        <v>51</v>
      </c>
      <c r="B57" s="47"/>
      <c r="C57" s="7">
        <v>36</v>
      </c>
      <c r="D57" s="1">
        <v>6303</v>
      </c>
      <c r="E57" s="49">
        <f t="shared" si="5"/>
        <v>5.7115659209900045</v>
      </c>
      <c r="F57" s="8">
        <v>16</v>
      </c>
      <c r="G57" s="3">
        <v>868</v>
      </c>
      <c r="H57" s="4">
        <f t="shared" si="3"/>
        <v>18.433179723502302</v>
      </c>
      <c r="I57" s="2">
        <v>16</v>
      </c>
      <c r="J57" s="3">
        <v>4118</v>
      </c>
      <c r="K57" s="4">
        <f t="shared" si="4"/>
        <v>3.8853812530354541</v>
      </c>
      <c r="L57" s="49">
        <v>2.6743184156378601</v>
      </c>
      <c r="M57" s="9">
        <v>1833</v>
      </c>
      <c r="N57" s="3">
        <v>10397</v>
      </c>
      <c r="O57" s="49">
        <v>17.599999999999998</v>
      </c>
      <c r="P57" s="9">
        <v>2399</v>
      </c>
      <c r="Q57" s="3">
        <v>46064</v>
      </c>
      <c r="R57" s="49">
        <v>5.2</v>
      </c>
      <c r="S57" s="11">
        <v>2190</v>
      </c>
    </row>
    <row r="58" spans="1:19" ht="15.75" x14ac:dyDescent="0.2">
      <c r="A58" s="5" t="s">
        <v>52</v>
      </c>
      <c r="B58" s="47"/>
      <c r="C58" s="7">
        <v>6</v>
      </c>
      <c r="D58" s="1">
        <v>1084</v>
      </c>
      <c r="E58" s="49">
        <f t="shared" si="5"/>
        <v>5.5350553505535052</v>
      </c>
      <c r="F58" s="8">
        <v>0</v>
      </c>
      <c r="G58" s="2">
        <v>13</v>
      </c>
      <c r="H58" s="4">
        <f t="shared" si="3"/>
        <v>0</v>
      </c>
      <c r="I58" s="2">
        <v>3</v>
      </c>
      <c r="J58" s="3">
        <v>711</v>
      </c>
      <c r="K58" s="4">
        <f t="shared" si="4"/>
        <v>4.2194092827004219</v>
      </c>
      <c r="L58" s="49">
        <v>0</v>
      </c>
      <c r="M58" s="8">
        <v>293</v>
      </c>
      <c r="N58" s="3">
        <v>1462</v>
      </c>
      <c r="O58" s="49">
        <v>20</v>
      </c>
      <c r="P58" s="9">
        <v>447</v>
      </c>
      <c r="Q58" s="3">
        <v>7386</v>
      </c>
      <c r="R58" s="49">
        <v>6.1</v>
      </c>
      <c r="S58" s="12">
        <v>382</v>
      </c>
    </row>
    <row r="59" spans="1:19" ht="15.75" x14ac:dyDescent="0.2">
      <c r="A59" s="5" t="s">
        <v>53</v>
      </c>
      <c r="B59" s="47"/>
      <c r="C59" s="7">
        <v>36</v>
      </c>
      <c r="D59" s="1">
        <v>8696</v>
      </c>
      <c r="E59" s="49">
        <f t="shared" si="5"/>
        <v>4.1398344066237351</v>
      </c>
      <c r="F59" s="8">
        <v>12</v>
      </c>
      <c r="G59" s="3">
        <v>1435</v>
      </c>
      <c r="H59" s="4">
        <f t="shared" si="3"/>
        <v>8.3623693379790947</v>
      </c>
      <c r="I59" s="2">
        <v>14</v>
      </c>
      <c r="J59" s="3">
        <v>4661</v>
      </c>
      <c r="K59" s="4">
        <f t="shared" si="4"/>
        <v>3.0036472859901306</v>
      </c>
      <c r="L59" s="49">
        <v>2.8830296127562645</v>
      </c>
      <c r="M59" s="9">
        <v>2196</v>
      </c>
      <c r="N59" s="3">
        <v>14122</v>
      </c>
      <c r="O59" s="49">
        <v>15.6</v>
      </c>
      <c r="P59" s="9">
        <v>3238</v>
      </c>
      <c r="Q59" s="3">
        <v>61518</v>
      </c>
      <c r="R59" s="49">
        <v>5.3</v>
      </c>
      <c r="S59" s="11">
        <v>2977</v>
      </c>
    </row>
    <row r="60" spans="1:19" ht="15.75" x14ac:dyDescent="0.2">
      <c r="A60" s="5" t="s">
        <v>54</v>
      </c>
      <c r="B60" s="47"/>
      <c r="C60" s="7">
        <v>2</v>
      </c>
      <c r="D60" s="1">
        <v>289</v>
      </c>
      <c r="E60" s="49">
        <f t="shared" si="5"/>
        <v>6.9204152249134951</v>
      </c>
      <c r="F60" s="8">
        <v>0</v>
      </c>
      <c r="G60" s="2">
        <v>50</v>
      </c>
      <c r="H60" s="4">
        <f t="shared" si="3"/>
        <v>0</v>
      </c>
      <c r="I60" s="2">
        <v>1</v>
      </c>
      <c r="J60" s="3">
        <v>199</v>
      </c>
      <c r="K60" s="4">
        <f t="shared" si="4"/>
        <v>5.025125628140704</v>
      </c>
      <c r="L60" s="49">
        <v>0</v>
      </c>
      <c r="M60" s="8">
        <v>105</v>
      </c>
      <c r="N60" s="2">
        <v>481</v>
      </c>
      <c r="O60" s="49">
        <v>21.8</v>
      </c>
      <c r="P60" s="9">
        <v>110</v>
      </c>
      <c r="Q60" s="3">
        <v>1791</v>
      </c>
      <c r="R60" s="49">
        <v>6.1</v>
      </c>
      <c r="S60" s="12">
        <v>79</v>
      </c>
    </row>
    <row r="61" spans="1:19" ht="15.75" x14ac:dyDescent="0.2">
      <c r="A61" s="5" t="s">
        <v>55</v>
      </c>
      <c r="B61" s="47"/>
      <c r="C61" s="7">
        <v>16</v>
      </c>
      <c r="D61" s="1">
        <v>2394</v>
      </c>
      <c r="E61" s="49">
        <f t="shared" si="5"/>
        <v>6.6833751044277356</v>
      </c>
      <c r="F61" s="8">
        <v>5</v>
      </c>
      <c r="G61" s="2">
        <v>383</v>
      </c>
      <c r="H61" s="4">
        <f t="shared" si="3"/>
        <v>13.054830287206265</v>
      </c>
      <c r="I61" s="2">
        <v>3</v>
      </c>
      <c r="J61" s="3">
        <v>1061</v>
      </c>
      <c r="K61" s="4">
        <f t="shared" si="4"/>
        <v>2.827521206409048</v>
      </c>
      <c r="L61" s="49">
        <v>2.5390070921985815</v>
      </c>
      <c r="M61" s="8">
        <v>852</v>
      </c>
      <c r="N61" s="3">
        <v>3952</v>
      </c>
      <c r="O61" s="49">
        <v>21.6</v>
      </c>
      <c r="P61" s="9">
        <v>1056</v>
      </c>
      <c r="Q61" s="3">
        <v>15994</v>
      </c>
      <c r="R61" s="49">
        <v>6.6</v>
      </c>
      <c r="S61" s="12">
        <v>813</v>
      </c>
    </row>
    <row r="62" spans="1:19" ht="15.75" x14ac:dyDescent="0.2">
      <c r="A62" s="5" t="s">
        <v>56</v>
      </c>
      <c r="B62" s="47"/>
      <c r="C62" s="7">
        <v>18</v>
      </c>
      <c r="D62" s="1">
        <v>1940</v>
      </c>
      <c r="E62" s="49">
        <f t="shared" si="5"/>
        <v>9.2783505154639183</v>
      </c>
      <c r="F62" s="8">
        <v>12</v>
      </c>
      <c r="G62" s="3">
        <v>789</v>
      </c>
      <c r="H62" s="4">
        <f t="shared" si="3"/>
        <v>15.209125475285171</v>
      </c>
      <c r="I62" s="2">
        <v>4</v>
      </c>
      <c r="J62" s="3">
        <v>797</v>
      </c>
      <c r="K62" s="4">
        <f t="shared" si="4"/>
        <v>5.0188205771643659</v>
      </c>
      <c r="L62" s="49">
        <v>1.355072463768116</v>
      </c>
      <c r="M62" s="9">
        <v>1107</v>
      </c>
      <c r="N62" s="3">
        <v>3169</v>
      </c>
      <c r="O62" s="49">
        <v>34.9</v>
      </c>
      <c r="P62" s="9">
        <v>822</v>
      </c>
      <c r="Q62" s="3">
        <v>12391</v>
      </c>
      <c r="R62" s="49">
        <v>6.6</v>
      </c>
      <c r="S62" s="12">
        <v>656</v>
      </c>
    </row>
    <row r="63" spans="1:19" ht="15.75" x14ac:dyDescent="0.2">
      <c r="A63" s="5" t="s">
        <v>57</v>
      </c>
      <c r="B63" s="47"/>
      <c r="C63" s="7">
        <v>10</v>
      </c>
      <c r="D63" s="1">
        <v>2828</v>
      </c>
      <c r="E63" s="49">
        <f t="shared" si="5"/>
        <v>3.536067892503536</v>
      </c>
      <c r="F63" s="8">
        <v>3</v>
      </c>
      <c r="G63" s="2">
        <v>164</v>
      </c>
      <c r="H63" s="4">
        <f t="shared" si="3"/>
        <v>18.292682926829269</v>
      </c>
      <c r="I63" s="2">
        <v>6</v>
      </c>
      <c r="J63" s="3">
        <v>2188</v>
      </c>
      <c r="K63" s="4">
        <f t="shared" si="4"/>
        <v>2.7422303473491771</v>
      </c>
      <c r="L63" s="49">
        <v>0</v>
      </c>
      <c r="M63" s="8">
        <v>500</v>
      </c>
      <c r="N63" s="3">
        <v>4628</v>
      </c>
      <c r="O63" s="49">
        <v>10.8</v>
      </c>
      <c r="P63" s="9">
        <v>1004</v>
      </c>
      <c r="Q63" s="3">
        <v>20456</v>
      </c>
      <c r="R63" s="49">
        <v>4.9000000000000004</v>
      </c>
      <c r="S63" s="12">
        <v>934</v>
      </c>
    </row>
    <row r="64" spans="1:19" ht="15.75" x14ac:dyDescent="0.2">
      <c r="A64" s="5" t="s">
        <v>58</v>
      </c>
      <c r="B64" s="47"/>
      <c r="C64" s="7">
        <v>10</v>
      </c>
      <c r="D64" s="1">
        <v>1199</v>
      </c>
      <c r="E64" s="49">
        <f t="shared" si="5"/>
        <v>8.3402835696413682</v>
      </c>
      <c r="F64" s="8">
        <v>0</v>
      </c>
      <c r="G64" s="2">
        <v>28</v>
      </c>
      <c r="H64" s="4">
        <f t="shared" si="3"/>
        <v>0</v>
      </c>
      <c r="I64" s="2">
        <v>9</v>
      </c>
      <c r="J64" s="3">
        <v>984</v>
      </c>
      <c r="K64" s="4">
        <f t="shared" si="4"/>
        <v>9.1463414634146343</v>
      </c>
      <c r="L64" s="49">
        <v>20.156862745098039</v>
      </c>
      <c r="M64" s="8">
        <v>393</v>
      </c>
      <c r="N64" s="3">
        <v>2004</v>
      </c>
      <c r="O64" s="49">
        <v>19.600000000000001</v>
      </c>
      <c r="P64" s="9">
        <v>518</v>
      </c>
      <c r="Q64" s="3">
        <v>8900</v>
      </c>
      <c r="R64" s="49">
        <v>5.8</v>
      </c>
      <c r="S64" s="12">
        <v>419</v>
      </c>
    </row>
    <row r="65" spans="1:19" ht="15.75" x14ac:dyDescent="0.2">
      <c r="A65" s="5" t="s">
        <v>59</v>
      </c>
      <c r="B65" s="47"/>
      <c r="C65" s="7">
        <v>6</v>
      </c>
      <c r="D65" s="1">
        <v>978</v>
      </c>
      <c r="E65" s="49">
        <f t="shared" si="5"/>
        <v>6.1349693251533743</v>
      </c>
      <c r="F65" s="8">
        <v>0</v>
      </c>
      <c r="G65" s="2">
        <v>7</v>
      </c>
      <c r="H65" s="4">
        <f t="shared" si="3"/>
        <v>0</v>
      </c>
      <c r="I65" s="2">
        <v>5</v>
      </c>
      <c r="J65" s="3">
        <v>693</v>
      </c>
      <c r="K65" s="4">
        <f t="shared" si="4"/>
        <v>7.2150072150072146</v>
      </c>
      <c r="L65" s="49">
        <v>0</v>
      </c>
      <c r="M65" s="8">
        <v>242</v>
      </c>
      <c r="N65" s="3">
        <v>1600</v>
      </c>
      <c r="O65" s="49">
        <v>15.1</v>
      </c>
      <c r="P65" s="9">
        <v>499</v>
      </c>
      <c r="Q65" s="3">
        <v>7242</v>
      </c>
      <c r="R65" s="49">
        <v>6.9</v>
      </c>
      <c r="S65" s="12">
        <v>315</v>
      </c>
    </row>
    <row r="66" spans="1:19" ht="15.75" x14ac:dyDescent="0.2">
      <c r="A66" s="5" t="s">
        <v>60</v>
      </c>
      <c r="B66" s="47"/>
      <c r="C66" s="7">
        <v>0</v>
      </c>
      <c r="D66" s="1">
        <v>562</v>
      </c>
      <c r="E66" s="49">
        <f t="shared" si="5"/>
        <v>0</v>
      </c>
      <c r="F66" s="8">
        <v>0</v>
      </c>
      <c r="G66" s="2">
        <v>4</v>
      </c>
      <c r="H66" s="4">
        <f t="shared" si="3"/>
        <v>0</v>
      </c>
      <c r="I66" s="2">
        <v>0</v>
      </c>
      <c r="J66" s="3">
        <v>519</v>
      </c>
      <c r="K66" s="4">
        <f t="shared" si="4"/>
        <v>0</v>
      </c>
      <c r="L66" s="49">
        <v>0</v>
      </c>
      <c r="M66" s="8">
        <v>60</v>
      </c>
      <c r="N66" s="2">
        <v>835</v>
      </c>
      <c r="O66" s="49">
        <v>7.1999999999999993</v>
      </c>
      <c r="P66" s="9">
        <v>206</v>
      </c>
      <c r="Q66" s="3">
        <v>3841</v>
      </c>
      <c r="R66" s="49">
        <v>5.4</v>
      </c>
      <c r="S66" s="12">
        <v>181</v>
      </c>
    </row>
    <row r="67" spans="1:19" ht="15.75" x14ac:dyDescent="0.2">
      <c r="A67" s="5" t="s">
        <v>61</v>
      </c>
      <c r="B67" s="47"/>
      <c r="C67" s="7">
        <v>8</v>
      </c>
      <c r="D67" s="1">
        <v>682</v>
      </c>
      <c r="E67" s="49">
        <f t="shared" si="5"/>
        <v>11.730205278592376</v>
      </c>
      <c r="F67" s="8">
        <v>2</v>
      </c>
      <c r="G67" s="2">
        <v>253</v>
      </c>
      <c r="H67" s="4">
        <f t="shared" si="3"/>
        <v>7.9051383399209483</v>
      </c>
      <c r="I67" s="2">
        <v>4</v>
      </c>
      <c r="J67" s="3">
        <v>348</v>
      </c>
      <c r="K67" s="4">
        <f t="shared" si="4"/>
        <v>11.494252873563218</v>
      </c>
      <c r="L67" s="49">
        <v>2.1780821917808222</v>
      </c>
      <c r="M67" s="8">
        <v>241</v>
      </c>
      <c r="N67" s="3">
        <v>995</v>
      </c>
      <c r="O67" s="49">
        <v>24.2</v>
      </c>
      <c r="P67" s="9">
        <v>248</v>
      </c>
      <c r="Q67" s="3">
        <v>4309</v>
      </c>
      <c r="R67" s="49">
        <v>5.8</v>
      </c>
      <c r="S67" s="12">
        <v>253</v>
      </c>
    </row>
    <row r="68" spans="1:19" ht="15.75" x14ac:dyDescent="0.2">
      <c r="A68" s="5" t="s">
        <v>62</v>
      </c>
      <c r="B68" s="47"/>
      <c r="C68" s="7">
        <v>236</v>
      </c>
      <c r="D68" s="1">
        <v>45705</v>
      </c>
      <c r="E68" s="49">
        <f t="shared" si="5"/>
        <v>5.1635488458593155</v>
      </c>
      <c r="F68" s="8">
        <v>120</v>
      </c>
      <c r="G68" s="3">
        <v>12464</v>
      </c>
      <c r="H68" s="4">
        <f t="shared" si="3"/>
        <v>9.6277278562259312</v>
      </c>
      <c r="I68" s="2">
        <v>46</v>
      </c>
      <c r="J68" s="3">
        <v>16696</v>
      </c>
      <c r="K68" s="4">
        <f t="shared" si="4"/>
        <v>2.7551509343555343</v>
      </c>
      <c r="L68" s="49">
        <v>3.0087270034643563</v>
      </c>
      <c r="M68" s="9">
        <v>9867</v>
      </c>
      <c r="N68" s="3">
        <v>72845</v>
      </c>
      <c r="O68" s="49">
        <v>13.5</v>
      </c>
      <c r="P68" s="9">
        <v>17122</v>
      </c>
      <c r="Q68" s="3">
        <v>267556</v>
      </c>
      <c r="R68" s="49">
        <v>6.4</v>
      </c>
      <c r="S68" s="11">
        <v>15564</v>
      </c>
    </row>
    <row r="69" spans="1:19" ht="15.75" x14ac:dyDescent="0.2">
      <c r="A69" s="5" t="s">
        <v>63</v>
      </c>
      <c r="B69" s="47"/>
      <c r="C69" s="7">
        <v>4</v>
      </c>
      <c r="D69" s="1">
        <v>352</v>
      </c>
      <c r="E69" s="49">
        <f t="shared" si="5"/>
        <v>11.363636363636363</v>
      </c>
      <c r="F69" s="8">
        <v>0</v>
      </c>
      <c r="G69" s="2">
        <v>1</v>
      </c>
      <c r="H69" s="4">
        <v>0</v>
      </c>
      <c r="I69" s="2">
        <v>3</v>
      </c>
      <c r="J69" s="3">
        <v>293</v>
      </c>
      <c r="K69" s="4">
        <f t="shared" si="4"/>
        <v>10.238907849829351</v>
      </c>
      <c r="L69" s="49" t="s">
        <v>119</v>
      </c>
      <c r="M69" s="8">
        <v>83</v>
      </c>
      <c r="N69" s="2">
        <v>651</v>
      </c>
      <c r="O69" s="49">
        <v>12.7</v>
      </c>
      <c r="P69" s="9">
        <v>144</v>
      </c>
      <c r="Q69" s="3">
        <v>2823</v>
      </c>
      <c r="R69" s="49">
        <v>5.0999999999999996</v>
      </c>
      <c r="S69" s="12">
        <v>121</v>
      </c>
    </row>
    <row r="70" spans="1:19" ht="15.75" x14ac:dyDescent="0.2">
      <c r="A70" s="5" t="s">
        <v>64</v>
      </c>
      <c r="B70" s="47"/>
      <c r="C70" s="7">
        <v>4</v>
      </c>
      <c r="D70" s="1">
        <v>820</v>
      </c>
      <c r="E70" s="49">
        <f t="shared" si="5"/>
        <v>4.8780487804878048</v>
      </c>
      <c r="F70" s="8">
        <v>0</v>
      </c>
      <c r="G70" s="2">
        <v>129</v>
      </c>
      <c r="H70" s="4">
        <f t="shared" ref="H70:H107" si="6">+F70/G70*1000</f>
        <v>0</v>
      </c>
      <c r="I70" s="2">
        <v>1</v>
      </c>
      <c r="J70" s="3">
        <v>427</v>
      </c>
      <c r="K70" s="4">
        <f t="shared" si="4"/>
        <v>2.3419203747072599</v>
      </c>
      <c r="L70" s="49">
        <v>0</v>
      </c>
      <c r="M70" s="8">
        <v>329</v>
      </c>
      <c r="N70" s="3">
        <v>1287</v>
      </c>
      <c r="O70" s="49">
        <v>25.6</v>
      </c>
      <c r="P70" s="9">
        <v>361</v>
      </c>
      <c r="Q70" s="3">
        <v>5463</v>
      </c>
      <c r="R70" s="49">
        <v>6.6</v>
      </c>
      <c r="S70" s="12">
        <v>289</v>
      </c>
    </row>
    <row r="71" spans="1:19" ht="15.75" x14ac:dyDescent="0.2">
      <c r="A71" s="5" t="s">
        <v>65</v>
      </c>
      <c r="B71" s="47"/>
      <c r="C71" s="7">
        <v>19</v>
      </c>
      <c r="D71" s="1">
        <v>3621</v>
      </c>
      <c r="E71" s="49">
        <f t="shared" si="5"/>
        <v>5.2471692902513123</v>
      </c>
      <c r="F71" s="8">
        <v>3</v>
      </c>
      <c r="G71" s="2">
        <v>346</v>
      </c>
      <c r="H71" s="4">
        <f t="shared" si="6"/>
        <v>8.6705202312138727</v>
      </c>
      <c r="I71" s="2">
        <v>13</v>
      </c>
      <c r="J71" s="3">
        <v>2603</v>
      </c>
      <c r="K71" s="4">
        <f t="shared" si="4"/>
        <v>4.9942374183634266</v>
      </c>
      <c r="L71" s="49">
        <v>1.3951612903225807</v>
      </c>
      <c r="M71" s="8">
        <v>803</v>
      </c>
      <c r="N71" s="3">
        <v>5830</v>
      </c>
      <c r="O71" s="49">
        <v>13.8</v>
      </c>
      <c r="P71" s="9">
        <v>1040</v>
      </c>
      <c r="Q71" s="3">
        <v>24085</v>
      </c>
      <c r="R71" s="49">
        <v>4.3</v>
      </c>
      <c r="S71" s="11">
        <v>1244</v>
      </c>
    </row>
    <row r="72" spans="1:19" ht="15.75" x14ac:dyDescent="0.2">
      <c r="A72" s="5" t="s">
        <v>66</v>
      </c>
      <c r="B72" s="47"/>
      <c r="C72" s="7">
        <v>27</v>
      </c>
      <c r="D72" s="1">
        <v>3167</v>
      </c>
      <c r="E72" s="49">
        <f t="shared" si="5"/>
        <v>8.5254183770129472</v>
      </c>
      <c r="F72" s="8">
        <v>13</v>
      </c>
      <c r="G72" s="3">
        <v>1277</v>
      </c>
      <c r="H72" s="4">
        <f t="shared" si="6"/>
        <v>10.180109631949882</v>
      </c>
      <c r="I72" s="2">
        <v>7</v>
      </c>
      <c r="J72" s="3">
        <v>1260</v>
      </c>
      <c r="K72" s="4">
        <f t="shared" ref="K72:K103" si="7">+I72/J72*1000</f>
        <v>5.5555555555555554</v>
      </c>
      <c r="L72" s="49">
        <v>2.841545893719807</v>
      </c>
      <c r="M72" s="9">
        <v>932</v>
      </c>
      <c r="N72" s="3">
        <v>5131</v>
      </c>
      <c r="O72" s="49">
        <v>18.2</v>
      </c>
      <c r="P72" s="9">
        <v>1426</v>
      </c>
      <c r="Q72" s="3">
        <v>21269</v>
      </c>
      <c r="R72" s="49">
        <v>6.7</v>
      </c>
      <c r="S72" s="11">
        <v>1033</v>
      </c>
    </row>
    <row r="73" spans="1:19" ht="15.75" x14ac:dyDescent="0.2">
      <c r="A73" s="5" t="s">
        <v>67</v>
      </c>
      <c r="B73" s="47"/>
      <c r="C73" s="7">
        <v>32</v>
      </c>
      <c r="D73" s="1">
        <v>6616</v>
      </c>
      <c r="E73" s="49">
        <f t="shared" ref="E73:E104" si="8">C73/D73*1000</f>
        <v>4.8367593712212811</v>
      </c>
      <c r="F73" s="8">
        <v>8</v>
      </c>
      <c r="G73" s="3">
        <v>809</v>
      </c>
      <c r="H73" s="4">
        <f t="shared" si="6"/>
        <v>9.8887515451174277</v>
      </c>
      <c r="I73" s="2">
        <v>15</v>
      </c>
      <c r="J73" s="3">
        <v>4242</v>
      </c>
      <c r="K73" s="4">
        <f t="shared" si="7"/>
        <v>3.536067892503536</v>
      </c>
      <c r="L73" s="49">
        <v>2.4314112996977442</v>
      </c>
      <c r="M73" s="9">
        <v>1579</v>
      </c>
      <c r="N73" s="3">
        <v>10753</v>
      </c>
      <c r="O73" s="49">
        <v>14.7</v>
      </c>
      <c r="P73" s="9">
        <v>1986</v>
      </c>
      <c r="Q73" s="3">
        <v>43773</v>
      </c>
      <c r="R73" s="49">
        <v>4.5</v>
      </c>
      <c r="S73" s="11">
        <v>2224</v>
      </c>
    </row>
    <row r="74" spans="1:19" ht="15.75" x14ac:dyDescent="0.2">
      <c r="A74" s="5" t="s">
        <v>68</v>
      </c>
      <c r="B74" s="47"/>
      <c r="C74" s="7">
        <v>9</v>
      </c>
      <c r="D74" s="1">
        <v>469</v>
      </c>
      <c r="E74" s="49">
        <f t="shared" si="8"/>
        <v>19.189765458422176</v>
      </c>
      <c r="F74" s="8">
        <v>3</v>
      </c>
      <c r="G74" s="2">
        <v>258</v>
      </c>
      <c r="H74" s="4">
        <f t="shared" si="6"/>
        <v>11.627906976744185</v>
      </c>
      <c r="I74" s="2">
        <v>5</v>
      </c>
      <c r="J74" s="3">
        <v>179</v>
      </c>
      <c r="K74" s="4">
        <f t="shared" si="7"/>
        <v>27.932960893854748</v>
      </c>
      <c r="L74" s="49">
        <v>0.75111111111111117</v>
      </c>
      <c r="M74" s="8">
        <v>272</v>
      </c>
      <c r="N74" s="2">
        <v>799</v>
      </c>
      <c r="O74" s="49">
        <v>34</v>
      </c>
      <c r="P74" s="9">
        <v>144</v>
      </c>
      <c r="Q74" s="3">
        <v>2945</v>
      </c>
      <c r="R74" s="49">
        <v>4.9000000000000004</v>
      </c>
      <c r="S74" s="12">
        <v>156</v>
      </c>
    </row>
    <row r="75" spans="1:19" ht="15.75" x14ac:dyDescent="0.2">
      <c r="A75" s="5" t="s">
        <v>69</v>
      </c>
      <c r="B75" s="47"/>
      <c r="C75" s="7">
        <v>85</v>
      </c>
      <c r="D75" s="1">
        <v>11286</v>
      </c>
      <c r="E75" s="49">
        <f t="shared" si="8"/>
        <v>7.5314548998759525</v>
      </c>
      <c r="F75" s="8">
        <v>19</v>
      </c>
      <c r="G75" s="3">
        <v>1082</v>
      </c>
      <c r="H75" s="4">
        <f t="shared" si="6"/>
        <v>17.560073937153419</v>
      </c>
      <c r="I75" s="2">
        <v>47</v>
      </c>
      <c r="J75" s="3">
        <v>7241</v>
      </c>
      <c r="K75" s="4">
        <f t="shared" si="7"/>
        <v>6.490816185609722</v>
      </c>
      <c r="L75" s="49">
        <v>2.5074768896139203</v>
      </c>
      <c r="M75" s="9">
        <v>2388</v>
      </c>
      <c r="N75" s="3">
        <v>16562</v>
      </c>
      <c r="O75" s="49">
        <v>14.399999999999999</v>
      </c>
      <c r="P75" s="9">
        <v>2581</v>
      </c>
      <c r="Q75" s="3">
        <v>54063</v>
      </c>
      <c r="R75" s="49">
        <v>4.8</v>
      </c>
      <c r="S75" s="11">
        <v>3691</v>
      </c>
    </row>
    <row r="76" spans="1:19" ht="15.75" x14ac:dyDescent="0.2">
      <c r="A76" s="5" t="s">
        <v>70</v>
      </c>
      <c r="B76" s="47"/>
      <c r="C76" s="7">
        <v>21</v>
      </c>
      <c r="D76" s="1">
        <v>3461</v>
      </c>
      <c r="E76" s="49">
        <f t="shared" si="8"/>
        <v>6.0676105171915635</v>
      </c>
      <c r="F76" s="8">
        <v>3</v>
      </c>
      <c r="G76" s="2">
        <v>456</v>
      </c>
      <c r="H76" s="4">
        <f t="shared" si="6"/>
        <v>6.5789473684210522</v>
      </c>
      <c r="I76" s="2">
        <v>8</v>
      </c>
      <c r="J76" s="3">
        <v>1912</v>
      </c>
      <c r="K76" s="4">
        <f t="shared" si="7"/>
        <v>4.1841004184100417</v>
      </c>
      <c r="L76" s="49">
        <v>4.672463768115942</v>
      </c>
      <c r="M76" s="8">
        <v>506</v>
      </c>
      <c r="N76" s="3">
        <v>6051</v>
      </c>
      <c r="O76" s="49">
        <v>8.4</v>
      </c>
      <c r="P76" s="9">
        <v>1431</v>
      </c>
      <c r="Q76" s="3">
        <v>29555</v>
      </c>
      <c r="R76" s="49">
        <v>4.8</v>
      </c>
      <c r="S76" s="11">
        <v>1117</v>
      </c>
    </row>
    <row r="77" spans="1:19" ht="15.75" x14ac:dyDescent="0.2">
      <c r="A77" s="5" t="s">
        <v>71</v>
      </c>
      <c r="B77" s="47"/>
      <c r="C77" s="7">
        <v>4</v>
      </c>
      <c r="D77" s="1">
        <v>309</v>
      </c>
      <c r="E77" s="49">
        <f t="shared" si="8"/>
        <v>12.944983818770227</v>
      </c>
      <c r="F77" s="8">
        <v>1</v>
      </c>
      <c r="G77" s="2">
        <v>38</v>
      </c>
      <c r="H77" s="4">
        <f t="shared" si="6"/>
        <v>26.315789473684209</v>
      </c>
      <c r="I77" s="2">
        <v>2</v>
      </c>
      <c r="J77" s="3">
        <v>237</v>
      </c>
      <c r="K77" s="4">
        <f t="shared" si="7"/>
        <v>8.4388185654008439</v>
      </c>
      <c r="L77" s="49">
        <v>11.522727272727272</v>
      </c>
      <c r="M77" s="8">
        <v>71</v>
      </c>
      <c r="N77" s="2">
        <v>429</v>
      </c>
      <c r="O77" s="49">
        <v>16.600000000000001</v>
      </c>
      <c r="P77" s="9">
        <v>111</v>
      </c>
      <c r="Q77" s="3">
        <v>1828</v>
      </c>
      <c r="R77" s="49">
        <v>6.1</v>
      </c>
      <c r="S77" s="12">
        <v>117</v>
      </c>
    </row>
    <row r="78" spans="1:19" ht="15.75" x14ac:dyDescent="0.2">
      <c r="A78" s="5" t="s">
        <v>72</v>
      </c>
      <c r="B78" s="47"/>
      <c r="C78" s="7">
        <v>13</v>
      </c>
      <c r="D78" s="1">
        <v>1334</v>
      </c>
      <c r="E78" s="49">
        <f t="shared" si="8"/>
        <v>9.7451274362818587</v>
      </c>
      <c r="F78" s="8">
        <v>5</v>
      </c>
      <c r="G78" s="2">
        <v>407</v>
      </c>
      <c r="H78" s="4">
        <f t="shared" si="6"/>
        <v>12.285012285012284</v>
      </c>
      <c r="I78" s="2">
        <v>5</v>
      </c>
      <c r="J78" s="3">
        <v>726</v>
      </c>
      <c r="K78" s="4">
        <f t="shared" si="7"/>
        <v>6.887052341597796</v>
      </c>
      <c r="L78" s="49">
        <v>4.9565217391304346</v>
      </c>
      <c r="M78" s="8">
        <v>162</v>
      </c>
      <c r="N78" s="3">
        <v>2525</v>
      </c>
      <c r="O78" s="49">
        <v>6.4</v>
      </c>
      <c r="P78" s="9">
        <v>500</v>
      </c>
      <c r="Q78" s="3">
        <v>8825</v>
      </c>
      <c r="R78" s="49">
        <v>5.7</v>
      </c>
      <c r="S78" s="12">
        <v>445</v>
      </c>
    </row>
    <row r="79" spans="1:19" ht="15.75" x14ac:dyDescent="0.2">
      <c r="A79" s="5" t="s">
        <v>73</v>
      </c>
      <c r="B79" s="47"/>
      <c r="C79" s="7">
        <v>8</v>
      </c>
      <c r="D79" s="1">
        <v>2119</v>
      </c>
      <c r="E79" s="49">
        <f t="shared" si="8"/>
        <v>3.7753657385559229</v>
      </c>
      <c r="F79" s="8">
        <v>1</v>
      </c>
      <c r="G79" s="2">
        <v>173</v>
      </c>
      <c r="H79" s="4">
        <f t="shared" si="6"/>
        <v>5.7803468208092479</v>
      </c>
      <c r="I79" s="2">
        <v>6</v>
      </c>
      <c r="J79" s="3">
        <v>1488</v>
      </c>
      <c r="K79" s="4">
        <f t="shared" si="7"/>
        <v>4.032258064516129</v>
      </c>
      <c r="L79" s="49">
        <v>32.331730769230774</v>
      </c>
      <c r="M79" s="8">
        <v>190</v>
      </c>
      <c r="N79" s="3">
        <v>3461</v>
      </c>
      <c r="O79" s="49">
        <v>5.5</v>
      </c>
      <c r="P79" s="9">
        <v>912</v>
      </c>
      <c r="Q79" s="3">
        <v>16016</v>
      </c>
      <c r="R79" s="49">
        <v>5.7</v>
      </c>
      <c r="S79" s="12">
        <v>733</v>
      </c>
    </row>
    <row r="80" spans="1:19" ht="15.75" x14ac:dyDescent="0.2">
      <c r="A80" s="5" t="s">
        <v>74</v>
      </c>
      <c r="B80" s="47"/>
      <c r="C80" s="7">
        <v>4</v>
      </c>
      <c r="D80" s="1">
        <v>331</v>
      </c>
      <c r="E80" s="49">
        <f t="shared" si="8"/>
        <v>12.084592145015106</v>
      </c>
      <c r="F80" s="8">
        <v>1</v>
      </c>
      <c r="G80" s="2">
        <v>69</v>
      </c>
      <c r="H80" s="4">
        <f t="shared" si="6"/>
        <v>14.492753623188406</v>
      </c>
      <c r="I80" s="2">
        <v>2</v>
      </c>
      <c r="J80" s="3">
        <v>237</v>
      </c>
      <c r="K80" s="4">
        <f t="shared" si="7"/>
        <v>8.4388185654008439</v>
      </c>
      <c r="L80" s="49">
        <v>1.5641025641025637</v>
      </c>
      <c r="M80" s="8">
        <v>97</v>
      </c>
      <c r="N80" s="2">
        <v>584</v>
      </c>
      <c r="O80" s="49">
        <v>16.600000000000001</v>
      </c>
      <c r="P80" s="9">
        <v>161</v>
      </c>
      <c r="Q80" s="3">
        <v>2533</v>
      </c>
      <c r="R80" s="49">
        <v>6.4</v>
      </c>
      <c r="S80" s="12">
        <v>122</v>
      </c>
    </row>
    <row r="81" spans="1:19" ht="15.75" x14ac:dyDescent="0.2">
      <c r="A81" s="5" t="s">
        <v>75</v>
      </c>
      <c r="B81" s="47"/>
      <c r="C81" s="7">
        <v>15</v>
      </c>
      <c r="D81" s="1">
        <v>1256</v>
      </c>
      <c r="E81" s="49">
        <f t="shared" si="8"/>
        <v>11.942675159235669</v>
      </c>
      <c r="F81" s="8">
        <v>6</v>
      </c>
      <c r="G81" s="2">
        <v>344</v>
      </c>
      <c r="H81" s="4">
        <f t="shared" si="6"/>
        <v>17.441860465116278</v>
      </c>
      <c r="I81" s="2">
        <v>5</v>
      </c>
      <c r="J81" s="3">
        <v>728</v>
      </c>
      <c r="K81" s="4">
        <f t="shared" si="7"/>
        <v>6.8681318681318677</v>
      </c>
      <c r="L81" s="49">
        <v>0.67192982456140349</v>
      </c>
      <c r="M81" s="8">
        <v>967</v>
      </c>
      <c r="N81" s="3">
        <v>2035</v>
      </c>
      <c r="O81" s="49">
        <v>47.5</v>
      </c>
      <c r="P81" s="9">
        <v>416</v>
      </c>
      <c r="Q81" s="3">
        <v>8416</v>
      </c>
      <c r="R81" s="49">
        <v>4.9000000000000004</v>
      </c>
      <c r="S81" s="12">
        <v>446</v>
      </c>
    </row>
    <row r="82" spans="1:19" ht="15.75" x14ac:dyDescent="0.2">
      <c r="A82" s="5" t="s">
        <v>76</v>
      </c>
      <c r="B82" s="47"/>
      <c r="C82" s="7">
        <v>72</v>
      </c>
      <c r="D82" s="1">
        <v>6167</v>
      </c>
      <c r="E82" s="49">
        <f t="shared" si="8"/>
        <v>11.675044592184207</v>
      </c>
      <c r="F82" s="8">
        <v>56</v>
      </c>
      <c r="G82" s="3">
        <v>2584</v>
      </c>
      <c r="H82" s="4">
        <f t="shared" si="6"/>
        <v>21.671826625386998</v>
      </c>
      <c r="I82" s="2">
        <v>9</v>
      </c>
      <c r="J82" s="3">
        <v>2526</v>
      </c>
      <c r="K82" s="4">
        <f t="shared" si="7"/>
        <v>3.5629453681710217</v>
      </c>
      <c r="L82" s="49">
        <v>3.8180112570356468</v>
      </c>
      <c r="M82" s="9">
        <v>2365</v>
      </c>
      <c r="N82" s="3">
        <v>9551</v>
      </c>
      <c r="O82" s="49">
        <v>24.8</v>
      </c>
      <c r="P82" s="9">
        <v>1983</v>
      </c>
      <c r="Q82" s="3">
        <v>37731</v>
      </c>
      <c r="R82" s="49">
        <v>5.3</v>
      </c>
      <c r="S82" s="11">
        <v>2124</v>
      </c>
    </row>
    <row r="83" spans="1:19" ht="15.75" x14ac:dyDescent="0.2">
      <c r="A83" s="5" t="s">
        <v>77</v>
      </c>
      <c r="B83" s="47"/>
      <c r="C83" s="7">
        <v>1</v>
      </c>
      <c r="D83" s="1">
        <v>384</v>
      </c>
      <c r="E83" s="49">
        <f t="shared" si="8"/>
        <v>2.6041666666666665</v>
      </c>
      <c r="F83" s="8">
        <v>1</v>
      </c>
      <c r="G83" s="2">
        <v>9</v>
      </c>
      <c r="H83" s="4">
        <f t="shared" si="6"/>
        <v>111.1111111111111</v>
      </c>
      <c r="I83" s="2">
        <v>0</v>
      </c>
      <c r="J83" s="3">
        <v>325</v>
      </c>
      <c r="K83" s="4">
        <f t="shared" si="7"/>
        <v>0</v>
      </c>
      <c r="L83" s="49">
        <v>0</v>
      </c>
      <c r="M83" s="8">
        <v>148</v>
      </c>
      <c r="N83" s="2">
        <v>669</v>
      </c>
      <c r="O83" s="49">
        <v>22.1</v>
      </c>
      <c r="P83" s="9">
        <v>204</v>
      </c>
      <c r="Q83" s="3">
        <v>3212</v>
      </c>
      <c r="R83" s="49">
        <v>6.4</v>
      </c>
      <c r="S83" s="12">
        <v>136</v>
      </c>
    </row>
    <row r="84" spans="1:19" ht="15.75" x14ac:dyDescent="0.2">
      <c r="A84" s="5" t="s">
        <v>78</v>
      </c>
      <c r="B84" s="47"/>
      <c r="C84" s="7">
        <v>37</v>
      </c>
      <c r="D84" s="1">
        <v>4769</v>
      </c>
      <c r="E84" s="49">
        <f t="shared" si="8"/>
        <v>7.7584399245124764</v>
      </c>
      <c r="F84" s="8">
        <v>5</v>
      </c>
      <c r="G84" s="2">
        <v>317</v>
      </c>
      <c r="H84" s="4">
        <f t="shared" si="6"/>
        <v>15.772870662460567</v>
      </c>
      <c r="I84" s="2">
        <v>15</v>
      </c>
      <c r="J84" s="3">
        <v>3094</v>
      </c>
      <c r="K84" s="4">
        <f t="shared" si="7"/>
        <v>4.8480930833872016</v>
      </c>
      <c r="L84" s="49">
        <v>1.0990896358543416</v>
      </c>
      <c r="M84" s="9">
        <v>1675</v>
      </c>
      <c r="N84" s="3">
        <v>7931</v>
      </c>
      <c r="O84" s="49">
        <v>21.099999999999998</v>
      </c>
      <c r="P84" s="9">
        <v>1993</v>
      </c>
      <c r="Q84" s="3">
        <v>33607</v>
      </c>
      <c r="R84" s="49">
        <v>5.9</v>
      </c>
      <c r="S84" s="11">
        <v>1579</v>
      </c>
    </row>
    <row r="85" spans="1:19" ht="15.75" x14ac:dyDescent="0.2">
      <c r="A85" s="5" t="s">
        <v>79</v>
      </c>
      <c r="B85" s="47"/>
      <c r="C85" s="7">
        <v>17</v>
      </c>
      <c r="D85" s="1">
        <v>1603</v>
      </c>
      <c r="E85" s="49">
        <f t="shared" si="8"/>
        <v>10.605115408608858</v>
      </c>
      <c r="F85" s="8">
        <v>6</v>
      </c>
      <c r="G85" s="2">
        <v>544</v>
      </c>
      <c r="H85" s="4">
        <f t="shared" si="6"/>
        <v>11.029411764705882</v>
      </c>
      <c r="I85" s="2">
        <v>5</v>
      </c>
      <c r="J85" s="3">
        <v>725</v>
      </c>
      <c r="K85" s="4">
        <f t="shared" si="7"/>
        <v>6.8965517241379306</v>
      </c>
      <c r="L85" s="49">
        <v>3.9637561779242176</v>
      </c>
      <c r="M85" s="9">
        <v>1133</v>
      </c>
      <c r="N85" s="3">
        <v>2683</v>
      </c>
      <c r="O85" s="49">
        <v>42.199999999999996</v>
      </c>
      <c r="P85" s="9">
        <v>433</v>
      </c>
      <c r="Q85" s="3">
        <v>9981</v>
      </c>
      <c r="R85" s="49">
        <v>4.3</v>
      </c>
      <c r="S85" s="12">
        <v>533</v>
      </c>
    </row>
    <row r="86" spans="1:19" ht="15.75" x14ac:dyDescent="0.2">
      <c r="A86" s="5" t="s">
        <v>80</v>
      </c>
      <c r="B86" s="47"/>
      <c r="C86" s="7">
        <v>49</v>
      </c>
      <c r="D86" s="1">
        <v>5734</v>
      </c>
      <c r="E86" s="49">
        <f t="shared" si="8"/>
        <v>8.5455179630275548</v>
      </c>
      <c r="F86" s="8">
        <v>17</v>
      </c>
      <c r="G86" s="3">
        <v>1140</v>
      </c>
      <c r="H86" s="4">
        <f t="shared" si="6"/>
        <v>14.912280701754385</v>
      </c>
      <c r="I86" s="2">
        <v>3</v>
      </c>
      <c r="J86" s="3">
        <v>923</v>
      </c>
      <c r="K86" s="4">
        <f t="shared" si="7"/>
        <v>3.2502708559046587</v>
      </c>
      <c r="L86" s="49">
        <v>6.816681534344335</v>
      </c>
      <c r="M86" s="9">
        <v>3352</v>
      </c>
      <c r="N86" s="3">
        <v>8130</v>
      </c>
      <c r="O86" s="49">
        <v>41.199999999999996</v>
      </c>
      <c r="P86" s="9">
        <v>1291</v>
      </c>
      <c r="Q86" s="3">
        <v>28273</v>
      </c>
      <c r="R86" s="49">
        <v>4.5999999999999996</v>
      </c>
      <c r="S86" s="11">
        <v>1957</v>
      </c>
    </row>
    <row r="87" spans="1:19" ht="15.75" x14ac:dyDescent="0.2">
      <c r="A87" s="5" t="s">
        <v>81</v>
      </c>
      <c r="B87" s="47"/>
      <c r="C87" s="7">
        <v>10</v>
      </c>
      <c r="D87" s="1">
        <v>2797</v>
      </c>
      <c r="E87" s="49">
        <f t="shared" si="8"/>
        <v>3.575259206292456</v>
      </c>
      <c r="F87" s="8">
        <v>4</v>
      </c>
      <c r="G87" s="2">
        <v>477</v>
      </c>
      <c r="H87" s="4">
        <f t="shared" si="6"/>
        <v>8.3857442348008391</v>
      </c>
      <c r="I87" s="2">
        <v>6</v>
      </c>
      <c r="J87" s="3">
        <v>1849</v>
      </c>
      <c r="K87" s="4">
        <f t="shared" si="7"/>
        <v>3.2449972958355868</v>
      </c>
      <c r="L87" s="49">
        <v>4.554095610847078</v>
      </c>
      <c r="M87" s="9">
        <v>1059</v>
      </c>
      <c r="N87" s="3">
        <v>4116</v>
      </c>
      <c r="O87" s="49">
        <v>25.7</v>
      </c>
      <c r="P87" s="9">
        <v>1066</v>
      </c>
      <c r="Q87" s="3">
        <v>19257</v>
      </c>
      <c r="R87" s="49">
        <v>5.5</v>
      </c>
      <c r="S87" s="12">
        <v>911</v>
      </c>
    </row>
    <row r="88" spans="1:19" ht="15.75" x14ac:dyDescent="0.2">
      <c r="A88" s="5" t="s">
        <v>82</v>
      </c>
      <c r="B88" s="47"/>
      <c r="C88" s="7">
        <v>39</v>
      </c>
      <c r="D88" s="1">
        <v>4786</v>
      </c>
      <c r="E88" s="49">
        <f t="shared" si="8"/>
        <v>8.1487672377768501</v>
      </c>
      <c r="F88" s="8">
        <v>16</v>
      </c>
      <c r="G88" s="3">
        <v>758</v>
      </c>
      <c r="H88" s="4">
        <f t="shared" si="6"/>
        <v>21.108179419525065</v>
      </c>
      <c r="I88" s="2">
        <v>16</v>
      </c>
      <c r="J88" s="3">
        <v>2835</v>
      </c>
      <c r="K88" s="4">
        <f t="shared" si="7"/>
        <v>5.643738977072311</v>
      </c>
      <c r="L88" s="49">
        <v>3.1024766544863982</v>
      </c>
      <c r="M88" s="9">
        <v>2104</v>
      </c>
      <c r="N88" s="3">
        <v>8380</v>
      </c>
      <c r="O88" s="49">
        <v>25.1</v>
      </c>
      <c r="P88" s="9">
        <v>1747</v>
      </c>
      <c r="Q88" s="3">
        <v>34253</v>
      </c>
      <c r="R88" s="49">
        <v>5.0999999999999996</v>
      </c>
      <c r="S88" s="11">
        <v>1578</v>
      </c>
    </row>
    <row r="89" spans="1:19" ht="15.75" x14ac:dyDescent="0.2">
      <c r="A89" s="5" t="s">
        <v>83</v>
      </c>
      <c r="B89" s="47"/>
      <c r="C89" s="7">
        <v>22</v>
      </c>
      <c r="D89" s="1">
        <v>1889</v>
      </c>
      <c r="E89" s="49">
        <f t="shared" si="8"/>
        <v>11.646373742721016</v>
      </c>
      <c r="F89" s="8">
        <v>6</v>
      </c>
      <c r="G89" s="2">
        <v>175</v>
      </c>
      <c r="H89" s="4">
        <f t="shared" si="6"/>
        <v>34.285714285714285</v>
      </c>
      <c r="I89" s="2">
        <v>16</v>
      </c>
      <c r="J89" s="3">
        <v>1456</v>
      </c>
      <c r="K89" s="4">
        <f t="shared" si="7"/>
        <v>10.989010989010989</v>
      </c>
      <c r="L89" s="49">
        <v>2.3006731488406889</v>
      </c>
      <c r="M89" s="8">
        <v>439</v>
      </c>
      <c r="N89" s="3">
        <v>3191</v>
      </c>
      <c r="O89" s="49">
        <v>13.8</v>
      </c>
      <c r="P89" s="9">
        <v>751</v>
      </c>
      <c r="Q89" s="3">
        <v>13508</v>
      </c>
      <c r="R89" s="49">
        <v>5.6</v>
      </c>
      <c r="S89" s="12">
        <v>632</v>
      </c>
    </row>
    <row r="90" spans="1:19" ht="15.75" x14ac:dyDescent="0.2">
      <c r="A90" s="5" t="s">
        <v>84</v>
      </c>
      <c r="B90" s="47"/>
      <c r="C90" s="7">
        <v>21</v>
      </c>
      <c r="D90" s="1">
        <v>2520</v>
      </c>
      <c r="E90" s="49">
        <f t="shared" si="8"/>
        <v>8.3333333333333339</v>
      </c>
      <c r="F90" s="8">
        <v>8</v>
      </c>
      <c r="G90" s="3">
        <v>428</v>
      </c>
      <c r="H90" s="4">
        <f t="shared" si="6"/>
        <v>18.691588785046729</v>
      </c>
      <c r="I90" s="2">
        <v>7</v>
      </c>
      <c r="J90" s="3">
        <v>1007</v>
      </c>
      <c r="K90" s="4">
        <f t="shared" si="7"/>
        <v>6.9513406156901683</v>
      </c>
      <c r="L90" s="49">
        <v>1.3938084953203744</v>
      </c>
      <c r="M90" s="9">
        <v>1405</v>
      </c>
      <c r="N90" s="3">
        <v>3637</v>
      </c>
      <c r="O90" s="49">
        <v>38.6</v>
      </c>
      <c r="P90" s="9">
        <v>977</v>
      </c>
      <c r="Q90" s="3">
        <v>14821</v>
      </c>
      <c r="R90" s="49">
        <v>6.6</v>
      </c>
      <c r="S90" s="12">
        <v>850</v>
      </c>
    </row>
    <row r="91" spans="1:19" ht="15.75" x14ac:dyDescent="0.2">
      <c r="A91" s="5" t="s">
        <v>85</v>
      </c>
      <c r="B91" s="47"/>
      <c r="C91" s="7">
        <v>13</v>
      </c>
      <c r="D91" s="1">
        <v>1156</v>
      </c>
      <c r="E91" s="49">
        <f t="shared" si="8"/>
        <v>11.24567474048443</v>
      </c>
      <c r="F91" s="8">
        <v>8</v>
      </c>
      <c r="G91" s="3">
        <v>497</v>
      </c>
      <c r="H91" s="4">
        <f t="shared" si="6"/>
        <v>16.096579476861169</v>
      </c>
      <c r="I91" s="2">
        <v>2</v>
      </c>
      <c r="J91" s="3">
        <v>317</v>
      </c>
      <c r="K91" s="4">
        <f t="shared" si="7"/>
        <v>6.309148264984227</v>
      </c>
      <c r="L91" s="49">
        <v>5.3768382352941169</v>
      </c>
      <c r="M91" s="9">
        <v>912</v>
      </c>
      <c r="N91" s="3">
        <v>2182</v>
      </c>
      <c r="O91" s="49">
        <v>41.8</v>
      </c>
      <c r="P91" s="9">
        <v>322</v>
      </c>
      <c r="Q91" s="3">
        <v>7600</v>
      </c>
      <c r="R91" s="49">
        <v>4.2</v>
      </c>
      <c r="S91" s="12">
        <v>409</v>
      </c>
    </row>
    <row r="92" spans="1:19" ht="15.75" x14ac:dyDescent="0.2">
      <c r="A92" s="5" t="s">
        <v>86</v>
      </c>
      <c r="B92" s="47"/>
      <c r="C92" s="7">
        <v>8</v>
      </c>
      <c r="D92" s="1">
        <v>2221</v>
      </c>
      <c r="E92" s="49">
        <f t="shared" si="8"/>
        <v>3.6019810895992794</v>
      </c>
      <c r="F92" s="8">
        <v>2</v>
      </c>
      <c r="G92" s="2">
        <v>263</v>
      </c>
      <c r="H92" s="4">
        <f t="shared" si="6"/>
        <v>7.6045627376425857</v>
      </c>
      <c r="I92" s="2">
        <v>4</v>
      </c>
      <c r="J92" s="3">
        <v>1561</v>
      </c>
      <c r="K92" s="4">
        <f t="shared" si="7"/>
        <v>2.5624599615631003</v>
      </c>
      <c r="L92" s="49">
        <v>1.3724954462659382</v>
      </c>
      <c r="M92" s="8">
        <v>863</v>
      </c>
      <c r="N92" s="3">
        <v>3472</v>
      </c>
      <c r="O92" s="49">
        <v>24.9</v>
      </c>
      <c r="P92" s="9">
        <v>803</v>
      </c>
      <c r="Q92" s="3">
        <v>14674</v>
      </c>
      <c r="R92" s="49">
        <v>5.5</v>
      </c>
      <c r="S92" s="12">
        <v>759</v>
      </c>
    </row>
    <row r="93" spans="1:19" ht="15.75" x14ac:dyDescent="0.2">
      <c r="A93" s="5" t="s">
        <v>87</v>
      </c>
      <c r="B93" s="47"/>
      <c r="C93" s="7">
        <v>7</v>
      </c>
      <c r="D93" s="1">
        <v>1229</v>
      </c>
      <c r="E93" s="49">
        <f t="shared" si="8"/>
        <v>5.6956875508543527</v>
      </c>
      <c r="F93" s="8">
        <v>0</v>
      </c>
      <c r="G93" s="2">
        <v>26</v>
      </c>
      <c r="H93" s="4">
        <f t="shared" si="6"/>
        <v>0</v>
      </c>
      <c r="I93" s="2">
        <v>7</v>
      </c>
      <c r="J93" s="3">
        <v>1085</v>
      </c>
      <c r="K93" s="4">
        <f t="shared" si="7"/>
        <v>6.4516129032258061</v>
      </c>
      <c r="L93" s="49">
        <v>0</v>
      </c>
      <c r="M93" s="8">
        <v>286</v>
      </c>
      <c r="N93" s="3">
        <v>1913</v>
      </c>
      <c r="O93" s="49">
        <v>15</v>
      </c>
      <c r="P93" s="9">
        <v>440</v>
      </c>
      <c r="Q93" s="3">
        <v>8793</v>
      </c>
      <c r="R93" s="49">
        <v>5</v>
      </c>
      <c r="S93" s="12">
        <v>447</v>
      </c>
    </row>
    <row r="94" spans="1:19" ht="15.75" x14ac:dyDescent="0.2">
      <c r="A94" s="5" t="s">
        <v>88</v>
      </c>
      <c r="B94" s="47"/>
      <c r="C94" s="7">
        <v>8</v>
      </c>
      <c r="D94" s="1">
        <v>2313</v>
      </c>
      <c r="E94" s="49">
        <f t="shared" si="8"/>
        <v>3.4587116299178553</v>
      </c>
      <c r="F94" s="8">
        <v>1</v>
      </c>
      <c r="G94" s="2">
        <v>67</v>
      </c>
      <c r="H94" s="4">
        <f t="shared" si="6"/>
        <v>14.925373134328359</v>
      </c>
      <c r="I94" s="2">
        <v>6</v>
      </c>
      <c r="J94" s="3">
        <v>1596</v>
      </c>
      <c r="K94" s="4">
        <f t="shared" si="7"/>
        <v>3.7593984962406015</v>
      </c>
      <c r="L94" s="49">
        <v>2.1190781049935983</v>
      </c>
      <c r="M94" s="8">
        <v>622</v>
      </c>
      <c r="N94" s="3">
        <v>3605</v>
      </c>
      <c r="O94" s="49">
        <v>17.299999999999997</v>
      </c>
      <c r="P94" s="9">
        <v>910</v>
      </c>
      <c r="Q94" s="3">
        <v>15460</v>
      </c>
      <c r="R94" s="49">
        <v>5.9</v>
      </c>
      <c r="S94" s="12">
        <v>763</v>
      </c>
    </row>
    <row r="95" spans="1:19" ht="15.75" x14ac:dyDescent="0.2">
      <c r="A95" s="5" t="s">
        <v>89</v>
      </c>
      <c r="B95" s="47"/>
      <c r="C95" s="7">
        <v>4</v>
      </c>
      <c r="D95" s="1">
        <v>419</v>
      </c>
      <c r="E95" s="49">
        <f t="shared" si="8"/>
        <v>9.5465393794749414</v>
      </c>
      <c r="F95" s="8">
        <v>0</v>
      </c>
      <c r="G95" s="2">
        <v>2</v>
      </c>
      <c r="H95" s="4">
        <f t="shared" si="6"/>
        <v>0</v>
      </c>
      <c r="I95" s="2">
        <v>1</v>
      </c>
      <c r="J95" s="3">
        <v>229</v>
      </c>
      <c r="K95" s="4">
        <f t="shared" si="7"/>
        <v>4.3668122270742353</v>
      </c>
      <c r="L95" s="49">
        <v>0</v>
      </c>
      <c r="M95" s="8">
        <v>195</v>
      </c>
      <c r="N95" s="2">
        <v>564</v>
      </c>
      <c r="O95" s="49">
        <v>34.599999999999994</v>
      </c>
      <c r="P95" s="9">
        <v>202</v>
      </c>
      <c r="Q95" s="3">
        <v>2932</v>
      </c>
      <c r="R95" s="49">
        <v>6.9</v>
      </c>
      <c r="S95" s="12">
        <v>137</v>
      </c>
    </row>
    <row r="96" spans="1:19" ht="15.75" x14ac:dyDescent="0.2">
      <c r="A96" s="5" t="s">
        <v>90</v>
      </c>
      <c r="B96" s="47"/>
      <c r="C96" s="7">
        <v>2</v>
      </c>
      <c r="D96" s="1">
        <v>720</v>
      </c>
      <c r="E96" s="49">
        <f t="shared" si="8"/>
        <v>2.7777777777777777</v>
      </c>
      <c r="F96" s="8">
        <v>0</v>
      </c>
      <c r="G96" s="2">
        <v>12</v>
      </c>
      <c r="H96" s="4">
        <f t="shared" si="6"/>
        <v>0</v>
      </c>
      <c r="I96" s="2">
        <v>2</v>
      </c>
      <c r="J96" s="3">
        <v>578</v>
      </c>
      <c r="K96" s="4">
        <f t="shared" si="7"/>
        <v>3.4602076124567476</v>
      </c>
      <c r="L96" s="49">
        <v>0</v>
      </c>
      <c r="M96" s="8">
        <v>260</v>
      </c>
      <c r="N96" s="3">
        <v>1267</v>
      </c>
      <c r="O96" s="49">
        <v>20.5</v>
      </c>
      <c r="P96" s="9">
        <v>311</v>
      </c>
      <c r="Q96" s="3">
        <v>5429</v>
      </c>
      <c r="R96" s="49">
        <v>5.7</v>
      </c>
      <c r="S96" s="12">
        <v>251</v>
      </c>
    </row>
    <row r="97" spans="1:19" ht="15.75" x14ac:dyDescent="0.2">
      <c r="A97" s="5" t="s">
        <v>91</v>
      </c>
      <c r="B97" s="47"/>
      <c r="C97" s="7">
        <v>0</v>
      </c>
      <c r="D97" s="1">
        <v>115</v>
      </c>
      <c r="E97" s="49">
        <f t="shared" si="8"/>
        <v>0</v>
      </c>
      <c r="F97" s="8">
        <v>0</v>
      </c>
      <c r="G97" s="2">
        <v>23</v>
      </c>
      <c r="H97" s="4">
        <f t="shared" si="6"/>
        <v>0</v>
      </c>
      <c r="I97" s="2">
        <v>0</v>
      </c>
      <c r="J97" s="3">
        <v>61</v>
      </c>
      <c r="K97" s="4">
        <f t="shared" si="7"/>
        <v>0</v>
      </c>
      <c r="L97" s="49" t="s">
        <v>119</v>
      </c>
      <c r="M97" s="8">
        <v>82</v>
      </c>
      <c r="N97" s="2">
        <v>147</v>
      </c>
      <c r="O97" s="49">
        <v>55.800000000000004</v>
      </c>
      <c r="P97" s="9">
        <v>59</v>
      </c>
      <c r="Q97" s="3">
        <v>694</v>
      </c>
      <c r="R97" s="49">
        <v>8.5</v>
      </c>
      <c r="S97" s="12">
        <v>33</v>
      </c>
    </row>
    <row r="98" spans="1:19" ht="15.75" x14ac:dyDescent="0.2">
      <c r="A98" s="5" t="s">
        <v>92</v>
      </c>
      <c r="B98" s="47"/>
      <c r="C98" s="7">
        <v>34</v>
      </c>
      <c r="D98" s="1">
        <v>7841</v>
      </c>
      <c r="E98" s="49">
        <f t="shared" si="8"/>
        <v>4.3361816094885857</v>
      </c>
      <c r="F98" s="8">
        <v>8</v>
      </c>
      <c r="G98" s="3">
        <v>991</v>
      </c>
      <c r="H98" s="4">
        <f t="shared" si="6"/>
        <v>8.0726538849646818</v>
      </c>
      <c r="I98" s="2">
        <v>22</v>
      </c>
      <c r="J98" s="3">
        <v>4548</v>
      </c>
      <c r="K98" s="4">
        <f t="shared" si="7"/>
        <v>4.8372911169744937</v>
      </c>
      <c r="L98" s="49">
        <v>8.324132947976878</v>
      </c>
      <c r="M98" s="9">
        <v>1810</v>
      </c>
      <c r="N98" s="3">
        <v>13488</v>
      </c>
      <c r="O98" s="49">
        <v>13.4</v>
      </c>
      <c r="P98" s="9">
        <v>2985</v>
      </c>
      <c r="Q98" s="3">
        <v>68162</v>
      </c>
      <c r="R98" s="49">
        <v>4.4000000000000004</v>
      </c>
      <c r="S98" s="11">
        <v>2660</v>
      </c>
    </row>
    <row r="99" spans="1:19" ht="15.75" x14ac:dyDescent="0.2">
      <c r="A99" s="5" t="s">
        <v>93</v>
      </c>
      <c r="B99" s="47"/>
      <c r="C99" s="7">
        <v>14</v>
      </c>
      <c r="D99" s="1">
        <v>1618</v>
      </c>
      <c r="E99" s="49">
        <f t="shared" si="8"/>
        <v>8.6526576019777508</v>
      </c>
      <c r="F99" s="8">
        <v>8</v>
      </c>
      <c r="G99" s="3">
        <v>816</v>
      </c>
      <c r="H99" s="4">
        <f t="shared" si="6"/>
        <v>9.8039215686274517</v>
      </c>
      <c r="I99" s="2">
        <v>6</v>
      </c>
      <c r="J99" s="3">
        <v>439</v>
      </c>
      <c r="K99" s="4">
        <f t="shared" si="7"/>
        <v>13.66742596810934</v>
      </c>
      <c r="L99" s="49">
        <v>3.119151251360174</v>
      </c>
      <c r="M99" s="8">
        <v>792</v>
      </c>
      <c r="N99" s="3">
        <v>2738</v>
      </c>
      <c r="O99" s="49">
        <v>28.9</v>
      </c>
      <c r="P99" s="9">
        <v>632</v>
      </c>
      <c r="Q99" s="3">
        <v>10033</v>
      </c>
      <c r="R99" s="49">
        <v>6.3</v>
      </c>
      <c r="S99" s="12">
        <v>576</v>
      </c>
    </row>
    <row r="100" spans="1:19" ht="15.75" x14ac:dyDescent="0.2">
      <c r="A100" s="5" t="s">
        <v>94</v>
      </c>
      <c r="B100" s="47"/>
      <c r="C100" s="7">
        <v>198</v>
      </c>
      <c r="D100" s="1">
        <v>39537</v>
      </c>
      <c r="E100" s="49">
        <f t="shared" si="8"/>
        <v>5.007967220578192</v>
      </c>
      <c r="F100" s="8">
        <v>73</v>
      </c>
      <c r="G100" s="3">
        <v>7428</v>
      </c>
      <c r="H100" s="4">
        <f t="shared" si="6"/>
        <v>9.827679052234787</v>
      </c>
      <c r="I100" s="2">
        <v>63</v>
      </c>
      <c r="J100" s="3">
        <v>18871</v>
      </c>
      <c r="K100" s="4">
        <f t="shared" si="7"/>
        <v>3.3384558316994331</v>
      </c>
      <c r="L100" s="49">
        <v>4.3125138155470957</v>
      </c>
      <c r="M100" s="9">
        <v>6461</v>
      </c>
      <c r="N100" s="3">
        <v>66705</v>
      </c>
      <c r="O100" s="49">
        <v>9.7000000000000011</v>
      </c>
      <c r="P100" s="9">
        <v>11783</v>
      </c>
      <c r="Q100" s="3">
        <v>282250</v>
      </c>
      <c r="R100" s="49">
        <v>4.2</v>
      </c>
      <c r="S100" s="11">
        <v>13397</v>
      </c>
    </row>
    <row r="101" spans="1:19" ht="15.75" x14ac:dyDescent="0.2">
      <c r="A101" s="5" t="s">
        <v>95</v>
      </c>
      <c r="B101" s="47"/>
      <c r="C101" s="7">
        <v>5</v>
      </c>
      <c r="D101" s="1">
        <v>526</v>
      </c>
      <c r="E101" s="49">
        <f t="shared" si="8"/>
        <v>9.5057034220532319</v>
      </c>
      <c r="F101" s="8">
        <v>3</v>
      </c>
      <c r="G101" s="2">
        <v>245</v>
      </c>
      <c r="H101" s="4">
        <f t="shared" si="6"/>
        <v>12.244897959183673</v>
      </c>
      <c r="I101" s="2">
        <v>0</v>
      </c>
      <c r="J101" s="3">
        <v>186</v>
      </c>
      <c r="K101" s="4">
        <f t="shared" si="7"/>
        <v>0</v>
      </c>
      <c r="L101" s="49" t="s">
        <v>119</v>
      </c>
      <c r="M101" s="8">
        <v>189</v>
      </c>
      <c r="N101" s="2">
        <v>730</v>
      </c>
      <c r="O101" s="49">
        <v>25.900000000000002</v>
      </c>
      <c r="P101" s="9">
        <v>236</v>
      </c>
      <c r="Q101" s="3">
        <v>3292</v>
      </c>
      <c r="R101" s="49">
        <v>7.2</v>
      </c>
      <c r="S101" s="12">
        <v>176</v>
      </c>
    </row>
    <row r="102" spans="1:19" ht="15.75" x14ac:dyDescent="0.2">
      <c r="A102" s="5" t="s">
        <v>96</v>
      </c>
      <c r="B102" s="47"/>
      <c r="C102" s="7">
        <v>6</v>
      </c>
      <c r="D102" s="1">
        <v>314</v>
      </c>
      <c r="E102" s="49">
        <f t="shared" si="8"/>
        <v>19.108280254777068</v>
      </c>
      <c r="F102" s="8">
        <v>4</v>
      </c>
      <c r="G102" s="2">
        <v>169</v>
      </c>
      <c r="H102" s="4">
        <f t="shared" si="6"/>
        <v>23.668639053254438</v>
      </c>
      <c r="I102" s="2">
        <v>0</v>
      </c>
      <c r="J102" s="3">
        <v>120</v>
      </c>
      <c r="K102" s="4">
        <f t="shared" si="7"/>
        <v>0</v>
      </c>
      <c r="L102" s="49">
        <v>2.4439461883408069</v>
      </c>
      <c r="M102" s="8">
        <v>189</v>
      </c>
      <c r="N102" s="2">
        <v>286</v>
      </c>
      <c r="O102" s="49">
        <v>66.100000000000009</v>
      </c>
      <c r="P102" s="9">
        <v>117</v>
      </c>
      <c r="Q102" s="3">
        <v>2080</v>
      </c>
      <c r="R102" s="49">
        <v>5.6</v>
      </c>
      <c r="S102" s="12">
        <v>102</v>
      </c>
    </row>
    <row r="103" spans="1:19" ht="15.75" x14ac:dyDescent="0.2">
      <c r="A103" s="5" t="s">
        <v>97</v>
      </c>
      <c r="B103" s="47"/>
      <c r="C103" s="7">
        <v>4</v>
      </c>
      <c r="D103" s="1">
        <v>926</v>
      </c>
      <c r="E103" s="49">
        <f t="shared" si="8"/>
        <v>4.3196544276457889</v>
      </c>
      <c r="F103" s="8">
        <v>0</v>
      </c>
      <c r="G103" s="2">
        <v>5</v>
      </c>
      <c r="H103" s="4">
        <f t="shared" si="6"/>
        <v>0</v>
      </c>
      <c r="I103" s="2">
        <v>3</v>
      </c>
      <c r="J103" s="3">
        <v>763</v>
      </c>
      <c r="K103" s="4">
        <f t="shared" si="7"/>
        <v>3.9318479685452159</v>
      </c>
      <c r="L103" s="49">
        <v>0</v>
      </c>
      <c r="M103" s="8">
        <v>275</v>
      </c>
      <c r="N103" s="3">
        <v>1573</v>
      </c>
      <c r="O103" s="49">
        <v>17.5</v>
      </c>
      <c r="P103" s="9">
        <v>470</v>
      </c>
      <c r="Q103" s="3">
        <v>6974</v>
      </c>
      <c r="R103" s="49">
        <v>6.7</v>
      </c>
      <c r="S103" s="12">
        <v>312</v>
      </c>
    </row>
    <row r="104" spans="1:19" ht="15.75" x14ac:dyDescent="0.2">
      <c r="A104" s="5" t="s">
        <v>98</v>
      </c>
      <c r="B104" s="47"/>
      <c r="C104" s="7">
        <v>54</v>
      </c>
      <c r="D104" s="1">
        <v>4957</v>
      </c>
      <c r="E104" s="49">
        <f t="shared" si="8"/>
        <v>10.893685696994151</v>
      </c>
      <c r="F104" s="8">
        <v>32</v>
      </c>
      <c r="G104" s="3">
        <v>1338</v>
      </c>
      <c r="H104" s="4">
        <f t="shared" si="6"/>
        <v>23.916292974588938</v>
      </c>
      <c r="I104" s="2">
        <v>16</v>
      </c>
      <c r="J104" s="3">
        <v>2059</v>
      </c>
      <c r="K104" s="4">
        <f t="shared" ref="K104:K108" si="9">+I104/J104*1000</f>
        <v>7.7707625060709082</v>
      </c>
      <c r="L104" s="49">
        <v>2.6729084868619752</v>
      </c>
      <c r="M104" s="9">
        <v>1561</v>
      </c>
      <c r="N104" s="3">
        <v>7465</v>
      </c>
      <c r="O104" s="49">
        <v>20.9</v>
      </c>
      <c r="P104" s="9">
        <v>1730</v>
      </c>
      <c r="Q104" s="3">
        <v>28670</v>
      </c>
      <c r="R104" s="49">
        <v>6</v>
      </c>
      <c r="S104" s="11">
        <v>1681</v>
      </c>
    </row>
    <row r="105" spans="1:19" ht="15.75" x14ac:dyDescent="0.2">
      <c r="A105" s="5" t="s">
        <v>99</v>
      </c>
      <c r="B105" s="47"/>
      <c r="C105" s="7">
        <v>20</v>
      </c>
      <c r="D105" s="1">
        <v>2026</v>
      </c>
      <c r="E105" s="49">
        <f t="shared" ref="E105:E108" si="10">C105/D105*1000</f>
        <v>9.8716683119447186</v>
      </c>
      <c r="F105" s="8">
        <v>3</v>
      </c>
      <c r="G105" s="2">
        <v>73</v>
      </c>
      <c r="H105" s="4">
        <f t="shared" si="6"/>
        <v>41.095890410958901</v>
      </c>
      <c r="I105" s="2">
        <v>16</v>
      </c>
      <c r="J105" s="3">
        <v>1605</v>
      </c>
      <c r="K105" s="4">
        <f t="shared" si="9"/>
        <v>9.9688473520249232</v>
      </c>
      <c r="L105" s="49">
        <v>3.4178794178794178</v>
      </c>
      <c r="M105" s="9">
        <v>820</v>
      </c>
      <c r="N105" s="3">
        <v>3200</v>
      </c>
      <c r="O105" s="49">
        <v>25.6</v>
      </c>
      <c r="P105" s="9">
        <v>761</v>
      </c>
      <c r="Q105" s="3">
        <v>13413</v>
      </c>
      <c r="R105" s="49">
        <v>5.7</v>
      </c>
      <c r="S105" s="12">
        <v>667</v>
      </c>
    </row>
    <row r="106" spans="1:19" ht="15.75" x14ac:dyDescent="0.2">
      <c r="A106" s="5" t="s">
        <v>100</v>
      </c>
      <c r="B106" s="47"/>
      <c r="C106" s="7">
        <v>24</v>
      </c>
      <c r="D106" s="1">
        <v>2781</v>
      </c>
      <c r="E106" s="49">
        <f t="shared" si="10"/>
        <v>8.6299892125134843</v>
      </c>
      <c r="F106" s="8">
        <v>13</v>
      </c>
      <c r="G106" s="3">
        <v>1023</v>
      </c>
      <c r="H106" s="4">
        <f t="shared" si="6"/>
        <v>12.707722385141741</v>
      </c>
      <c r="I106" s="2">
        <v>8</v>
      </c>
      <c r="J106" s="3">
        <v>1028</v>
      </c>
      <c r="K106" s="4">
        <f t="shared" si="9"/>
        <v>7.782101167315175</v>
      </c>
      <c r="L106" s="49">
        <v>4.1857350800582243</v>
      </c>
      <c r="M106" s="9">
        <v>1514</v>
      </c>
      <c r="N106" s="3">
        <v>4603</v>
      </c>
      <c r="O106" s="49">
        <v>32.9</v>
      </c>
      <c r="P106" s="9">
        <v>1069</v>
      </c>
      <c r="Q106" s="3">
        <v>18172</v>
      </c>
      <c r="R106" s="49">
        <v>5.9</v>
      </c>
      <c r="S106" s="12">
        <v>965</v>
      </c>
    </row>
    <row r="107" spans="1:19" ht="15.75" x14ac:dyDescent="0.2">
      <c r="A107" s="5" t="s">
        <v>101</v>
      </c>
      <c r="B107" s="47"/>
      <c r="C107" s="7">
        <v>11</v>
      </c>
      <c r="D107" s="1">
        <v>1237</v>
      </c>
      <c r="E107" s="49">
        <f t="shared" si="10"/>
        <v>8.8924818108326598</v>
      </c>
      <c r="F107" s="8">
        <v>0</v>
      </c>
      <c r="G107" s="2">
        <v>22</v>
      </c>
      <c r="H107" s="4">
        <f t="shared" si="6"/>
        <v>0</v>
      </c>
      <c r="I107" s="2">
        <v>7</v>
      </c>
      <c r="J107" s="3">
        <v>898</v>
      </c>
      <c r="K107" s="4">
        <f t="shared" si="9"/>
        <v>7.7951002227171493</v>
      </c>
      <c r="L107" s="49">
        <v>0</v>
      </c>
      <c r="M107" s="8">
        <v>381</v>
      </c>
      <c r="N107" s="3">
        <v>1889</v>
      </c>
      <c r="O107" s="49">
        <v>20.200000000000003</v>
      </c>
      <c r="P107" s="9">
        <v>491</v>
      </c>
      <c r="Q107" s="3">
        <v>8011</v>
      </c>
      <c r="R107" s="49">
        <v>6.1</v>
      </c>
      <c r="S107" s="12">
        <v>429</v>
      </c>
    </row>
    <row r="108" spans="1:19" ht="16.5" thickBot="1" x14ac:dyDescent="0.25">
      <c r="A108" s="34" t="s">
        <v>102</v>
      </c>
      <c r="B108" s="48"/>
      <c r="C108" s="35">
        <v>2</v>
      </c>
      <c r="D108" s="36">
        <v>528</v>
      </c>
      <c r="E108" s="49">
        <f t="shared" si="10"/>
        <v>3.7878787878787881</v>
      </c>
      <c r="F108" s="37">
        <v>0</v>
      </c>
      <c r="G108" s="38">
        <v>4</v>
      </c>
      <c r="H108" s="39">
        <v>0</v>
      </c>
      <c r="I108" s="38">
        <v>2</v>
      </c>
      <c r="J108" s="40">
        <v>421</v>
      </c>
      <c r="K108" s="39">
        <f t="shared" si="9"/>
        <v>4.7505938242280283</v>
      </c>
      <c r="L108" s="50">
        <v>0</v>
      </c>
      <c r="M108" s="37">
        <v>209</v>
      </c>
      <c r="N108" s="38">
        <v>933</v>
      </c>
      <c r="O108" s="50">
        <v>22.400000000000002</v>
      </c>
      <c r="P108" s="41">
        <v>214</v>
      </c>
      <c r="Q108" s="40">
        <v>3479</v>
      </c>
      <c r="R108" s="50">
        <v>6.2</v>
      </c>
      <c r="S108" s="42">
        <v>179</v>
      </c>
    </row>
    <row r="109" spans="1:19" x14ac:dyDescent="0.2">
      <c r="M109" s="52"/>
      <c r="N109" s="52"/>
    </row>
  </sheetData>
  <sheetProtection algorithmName="SHA-512" hashValue="9BIywCYaDWExqRwTwEkfKCYs8msUTzduqTJVomqzxbLonRsddtElheAjBWo0YF3yWeDHxjr1pRXCFiRVaAAZNQ==" saltValue="6Yme88E07BYV3Fjl7IlkXw==" spinCount="100000" sheet="1" selectLockedCells="1"/>
  <mergeCells count="10">
    <mergeCell ref="A1:S1"/>
    <mergeCell ref="A3:A5"/>
    <mergeCell ref="B3:B8"/>
    <mergeCell ref="C3:E4"/>
    <mergeCell ref="F3:L3"/>
    <mergeCell ref="M3:O4"/>
    <mergeCell ref="P3:R4"/>
    <mergeCell ref="S3:S5"/>
    <mergeCell ref="F4:H4"/>
    <mergeCell ref="I4:K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 CRITERIA Tool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McCracken</dc:creator>
  <cp:lastModifiedBy>Weeks, Shelby</cp:lastModifiedBy>
  <cp:lastPrinted>2026-08-26T17:26:04Z</cp:lastPrinted>
  <dcterms:created xsi:type="dcterms:W3CDTF">2015-11-09T15:16:57Z</dcterms:created>
  <dcterms:modified xsi:type="dcterms:W3CDTF">2026-08-26T21:03:22Z</dcterms:modified>
</cp:coreProperties>
</file>